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66.gif" ContentType="image/gif"/>
  <Override PartName="/xl/media/image71.gif" ContentType="image/gif"/>
  <Override PartName="/xl/media/image67.gif" ContentType="image/gif"/>
  <Override PartName="/xl/media/image68.gif" ContentType="image/gif"/>
  <Override PartName="/xl/media/image69.gif" ContentType="image/gif"/>
  <Override PartName="/xl/media/image70.gif" ContentType="image/gif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vmlDrawing3.vml" ContentType="application/vnd.openxmlformats-officedocument.vmlDrawing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fW 2023 polished" sheetId="1" state="visible" r:id="rId2"/>
    <sheet name="WfW 2022 as-fabricated" sheetId="2" state="visible" r:id="rId3"/>
    <sheet name="ITER-like W 202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DAC</author>
  </authors>
  <commentList>
    <comment ref="A2" authorId="0">
      <text>
        <r>
          <rPr>
            <sz val="11"/>
            <color rgb="FF000000"/>
            <rFont val="Calibri"/>
            <family val="2"/>
            <charset val="1"/>
          </rPr>
          <t xml:space="preserve">Due to the similarity between pulses, only some of them are shown</t>
        </r>
      </text>
    </comment>
    <comment ref="G2" authorId="0">
      <text>
        <r>
          <rPr>
            <sz val="11"/>
            <color rgb="FF000000"/>
            <rFont val="Calibri"/>
            <family val="2"/>
            <charset val="1"/>
          </rPr>
          <t xml:space="preserve">Max: only neutral bombardment.
If 0: then 33% more power as ion impact too</t>
        </r>
      </text>
    </comment>
    <comment ref="I2" authorId="0">
      <text>
        <r>
          <rPr>
            <b val="true"/>
            <sz val="11"/>
            <color rgb="FF000000"/>
            <rFont val="Calibri"/>
            <family val="2"/>
          </rPr>
          <t xml:space="preserve">not lineal after 550 ºC!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DAC</author>
  </authors>
  <commentList>
    <comment ref="G2" authorId="0">
      <text>
        <r>
          <rPr>
            <sz val="11"/>
            <color rgb="FF000000"/>
            <rFont val="Calibri"/>
            <family val="2"/>
            <charset val="1"/>
          </rPr>
          <t xml:space="preserve">Max: only neutral bombardment.
If 0: then 33% more power as ion impact too</t>
        </r>
      </text>
    </comment>
    <comment ref="K2" authorId="0">
      <text>
        <r>
          <rPr>
            <sz val="11"/>
            <color rgb="FF000000"/>
            <rFont val="Calibri"/>
            <family val="2"/>
            <charset val="1"/>
          </rPr>
          <t xml:space="preserve">Not linear after 550ºC!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DAC</author>
  </authors>
  <commentList>
    <comment ref="G2" authorId="0">
      <text>
        <r>
          <rPr>
            <sz val="11"/>
            <color rgb="FF000000"/>
            <rFont val="Calibri"/>
            <family val="2"/>
            <charset val="1"/>
          </rPr>
          <t xml:space="preserve">Max: only neutral bombardment.
If 0: then 33% more power as ion impact too</t>
        </r>
      </text>
    </comment>
    <comment ref="H161" authorId="0">
      <text>
        <r>
          <rPr>
            <sz val="11"/>
            <color rgb="FF000000"/>
            <rFont val="Calibri"/>
            <family val="2"/>
            <charset val="1"/>
          </rPr>
          <t xml:space="preserve">OLMAT:
</t>
        </r>
        <r>
          <rPr>
            <sz val="9"/>
            <color rgb="FF000000"/>
            <rFont val="Tahoma"/>
            <family val="2"/>
            <charset val="1"/>
          </rPr>
          <t xml:space="preserve">estimated</t>
        </r>
      </text>
    </comment>
  </commentList>
</comments>
</file>

<file path=xl/sharedStrings.xml><?xml version="1.0" encoding="utf-8"?>
<sst xmlns="http://schemas.openxmlformats.org/spreadsheetml/2006/main" count="541" uniqueCount="213">
  <si>
    <t xml:space="preserve">signal (V)</t>
  </si>
  <si>
    <t xml:space="preserve">Temperature (ºC)</t>
  </si>
  <si>
    <t xml:space="preserve">Pulse</t>
  </si>
  <si>
    <t xml:space="preserve">t pul. (s)</t>
  </si>
  <si>
    <t xml:space="preserve">len (ms)</t>
  </si>
  <si>
    <t xml:space="preserve">P (kW)</t>
  </si>
  <si>
    <t xml:space="preserve">Vaccel (kV)</t>
  </si>
  <si>
    <t xml:space="preserve">Iaccel (A)</t>
  </si>
  <si>
    <t xml:space="preserve">B. Magnets (T)</t>
  </si>
  <si>
    <t xml:space="preserve">Pirometer2</t>
  </si>
  <si>
    <t xml:space="preserve">piro2 new</t>
  </si>
  <si>
    <t xml:space="preserve">ΔT W center</t>
  </si>
  <si>
    <t xml:space="preserve">ΔT piro2</t>
  </si>
  <si>
    <t xml:space="preserve">date</t>
  </si>
  <si>
    <t xml:space="preserve">comments</t>
  </si>
  <si>
    <t xml:space="preserve">We aim to reproduce the same conditions where ITER-like W show cracking in 2021-11 campaign. Now in W fiber (WfW) to repeat experiments in 2022-12 but with polished samples.  We also have fast camera, although damaged, IR camera big and OES. We do not have piro 1 as it is broken. </t>
  </si>
  <si>
    <t xml:space="preserve">after</t>
  </si>
  <si>
    <t xml:space="preserve">fast camera at 562 fps, 1689 us exposure gain 6. But forgot to take image. No piro2</t>
  </si>
  <si>
    <r>
      <rPr>
        <b val="true"/>
        <sz val="12"/>
        <color rgb="FF2A6099"/>
        <rFont val="Calibri"/>
        <family val="2"/>
        <charset val="1"/>
      </rPr>
      <t xml:space="preserve">WfW1 center, 13,3833g; WfW2 right: 13,3570g; WfW3 down: 13,5090 g. </t>
    </r>
    <r>
      <rPr>
        <b val="true"/>
        <sz val="12"/>
        <color rgb="FFC9211E"/>
        <rFont val="Calibri"/>
        <family val="2"/>
        <charset val="1"/>
      </rPr>
      <t xml:space="preserve">WfW1 center, 13,3507g; WfW2 right: 13,3325g; WfW3 down: 13,4773 g. center may have lose some parts as it was stuck to sample holder</t>
    </r>
  </si>
  <si>
    <t xml:space="preserve">no clear image in fast camera, good piro2, but T1, not T ratio</t>
  </si>
  <si>
    <t xml:space="preserve">bad</t>
  </si>
  <si>
    <t xml:space="preserve">output in piro2 was T1 measuring rare, I go to T ratio from now on as it was calibrated for this. Cannot vcompare with previous. This first one is strange</t>
  </si>
  <si>
    <r>
      <rPr>
        <sz val="11"/>
        <color rgb="FF00A933"/>
        <rFont val="Calibri"/>
        <family val="2"/>
        <charset val="1"/>
      </rPr>
      <t xml:space="preserve">this one is algo strange. It has a flatop. I think this is caused by the damage in piro 2 by the laser.</t>
    </r>
    <r>
      <rPr>
        <b val="true"/>
        <sz val="11"/>
        <color rgb="FF00A933"/>
        <rFont val="Calibri"/>
        <family val="2"/>
        <charset val="1"/>
      </rPr>
      <t xml:space="preserve"> T ratio cannot be used!</t>
    </r>
  </si>
  <si>
    <t xml:space="preserve">I go back to T1 in piro 2. </t>
  </si>
  <si>
    <t xml:space="preserve">target temperature more or less stable. 304728 no pulse due to an error. 3 min stop</t>
  </si>
  <si>
    <t xml:space="preserve">304775 and 304778 no pulse</t>
  </si>
  <si>
    <t xml:space="preserve">last 100th</t>
  </si>
  <si>
    <t xml:space="preserve">very stable, T min grows but max T seems not to increase. But calibration showed saturation after 550ºC. This is very clear now!!</t>
  </si>
  <si>
    <t xml:space="preserve">we continue with 20 pulses more at 35s</t>
  </si>
  <si>
    <t xml:space="preserve">Good fast camera view, but we lose quality after it…</t>
  </si>
  <si>
    <t xml:space="preserve">no pulse at 304834. plateu almost reached</t>
  </si>
  <si>
    <t xml:space="preserve">plateau reached</t>
  </si>
  <si>
    <t xml:space="preserve">reached almost 170 ºC at shield 3.</t>
  </si>
  <si>
    <t xml:space="preserve">last 95th pulse</t>
  </si>
  <si>
    <t xml:space="preserve">304910 no pulse</t>
  </si>
  <si>
    <t xml:space="preserve">almost steady state after 20 pulses, at 304730</t>
  </si>
  <si>
    <t xml:space="preserve">last 80th pulse</t>
  </si>
  <si>
    <r>
      <rPr>
        <b val="true"/>
        <sz val="18"/>
        <color rgb="FFFF0000"/>
        <rFont val="Calibri"/>
        <family val="2"/>
        <charset val="1"/>
      </rPr>
      <t xml:space="preserve">Accumulated: 281</t>
    </r>
    <r>
      <rPr>
        <b val="true"/>
        <i val="true"/>
        <u val="single"/>
        <sz val="18"/>
        <color rgb="FFFF0000"/>
        <rFont val="Calibri"/>
        <family val="2"/>
        <charset val="1"/>
      </rPr>
      <t xml:space="preserve"> pulses</t>
    </r>
    <r>
      <rPr>
        <b val="true"/>
        <sz val="18"/>
        <color rgb="FFFF0000"/>
        <rFont val="Calibri"/>
        <family val="2"/>
        <charset val="1"/>
      </rPr>
      <t xml:space="preserve">. Total of 282  pulses = 976-689-5</t>
    </r>
  </si>
  <si>
    <t xml:space="preserve">continue. Test pulse if everything is OK. Camera image see little. I do not know why. We will adjust again when sample is red hot</t>
  </si>
  <si>
    <t xml:space="preserve">last 120th</t>
  </si>
  <si>
    <t xml:space="preserve">no pulse at 305119</t>
  </si>
  <si>
    <t xml:space="preserve">last 100th series</t>
  </si>
  <si>
    <t xml:space="preserve">stopped just before the pulse 305200</t>
  </si>
  <si>
    <t xml:space="preserve">last of series and day</t>
  </si>
  <si>
    <r>
      <rPr>
        <b val="true"/>
        <sz val="18"/>
        <color rgb="FFFF0000"/>
        <rFont val="Calibri"/>
        <family val="2"/>
        <charset val="1"/>
      </rPr>
      <t xml:space="preserve">Accumulated: </t>
    </r>
    <r>
      <rPr>
        <b val="true"/>
        <u val="single"/>
        <sz val="18"/>
        <color rgb="FFFF0000"/>
        <rFont val="Calibri"/>
        <family val="2"/>
        <charset val="1"/>
      </rPr>
      <t xml:space="preserve">650</t>
    </r>
    <r>
      <rPr>
        <b val="true"/>
        <i val="true"/>
        <u val="single"/>
        <sz val="18"/>
        <color rgb="FFFF0000"/>
        <rFont val="Calibri"/>
        <family val="2"/>
        <charset val="1"/>
      </rPr>
      <t xml:space="preserve"> pulses</t>
    </r>
    <r>
      <rPr>
        <b val="true"/>
        <sz val="18"/>
        <color rgb="FFFF0000"/>
        <rFont val="Calibri"/>
        <family val="2"/>
        <charset val="1"/>
      </rPr>
      <t xml:space="preserve">. Total of 368  pulses = 5345-4976-1</t>
    </r>
  </si>
  <si>
    <t xml:space="preserve">Series of 100th pulses</t>
  </si>
  <si>
    <t xml:space="preserve">system stopped at 305400</t>
  </si>
  <si>
    <t xml:space="preserve">305498-9 NO PULSE</t>
  </si>
  <si>
    <t xml:space="preserve">46s caused by an error in the system</t>
  </si>
  <si>
    <t xml:space="preserve">305565, 78,  no pulse</t>
  </si>
  <si>
    <t xml:space="preserve">Sequence very interrupted because of control system stops. They were changing the system and now it not fully OK</t>
  </si>
  <si>
    <r>
      <rPr>
        <b val="true"/>
        <sz val="18"/>
        <color rgb="FFFF0000"/>
        <rFont val="Calibri"/>
        <family val="2"/>
        <charset val="1"/>
      </rPr>
      <t xml:space="preserve">Accumulated: 950</t>
    </r>
    <r>
      <rPr>
        <b val="true"/>
        <i val="true"/>
        <u val="single"/>
        <sz val="18"/>
        <color rgb="FFFF0000"/>
        <rFont val="Calibri"/>
        <family val="2"/>
        <charset val="1"/>
      </rPr>
      <t xml:space="preserve"> pulses</t>
    </r>
    <r>
      <rPr>
        <b val="true"/>
        <sz val="18"/>
        <color rgb="FFFF0000"/>
        <rFont val="Calibri"/>
        <family val="2"/>
        <charset val="1"/>
      </rPr>
      <t xml:space="preserve">. Total of 300  pulses = 648-345-3</t>
    </r>
  </si>
  <si>
    <t xml:space="preserve">Signal (V)</t>
  </si>
  <si>
    <t xml:space="preserve">pirometer1</t>
  </si>
  <si>
    <t xml:space="preserve">piro1</t>
  </si>
  <si>
    <t xml:space="preserve">ΔT piro1</t>
  </si>
  <si>
    <t xml:space="preserve">fecha</t>
  </si>
  <si>
    <t xml:space="preserve">comentarios</t>
  </si>
  <si>
    <t xml:space="preserve">We aim to reproduce the same conditions where ITER-like W show cracking in 2021-11 campaign. Now in W fiber (WfW). We have both pirometers at right sample. Oven at 55%, right sample at 700ºC by piro 1 (uncalibrated, likely different), termocouple at center 430 ºC (less oven filaments). We have also fat camera, IR camera, and bias at Vfloat.</t>
  </si>
  <si>
    <t xml:space="preserve">test pulse</t>
  </si>
  <si>
    <t xml:space="preserve">Before/after WfW1 center, 14,0220g/14,0020; WfW2 right: 14,0982g/14,0860g; WfW3 down: 13,9645 g/13,9432g. We had to sand them to fit in the mask. </t>
  </si>
  <si>
    <t xml:space="preserve">no pulse</t>
  </si>
  <si>
    <t xml:space="preserve">timing</t>
  </si>
  <si>
    <t xml:space="preserve">first</t>
  </si>
  <si>
    <t xml:space="preserve">steady state reached.</t>
  </si>
  <si>
    <t xml:space="preserve">stopped because of a problem for 80s. No pulse at 303433</t>
  </si>
  <si>
    <t xml:space="preserve">303435, 303476 in fast camera</t>
  </si>
  <si>
    <t xml:space="preserve">We stop at shield 3 is at 160 ºC, close to the limit</t>
  </si>
  <si>
    <t xml:space="preserve">Oven do not work. Likely some cable burn out fro  so high T. </t>
  </si>
  <si>
    <r>
      <rPr>
        <sz val="11"/>
        <color rgb="FF00A933"/>
        <rFont val="Calibri"/>
        <family val="2"/>
        <charset val="1"/>
      </rPr>
      <t xml:space="preserve">300501-302504 test pulses. </t>
    </r>
    <r>
      <rPr>
        <b val="true"/>
        <sz val="11"/>
        <color rgb="FF00A933"/>
        <rFont val="Calibri"/>
        <family val="2"/>
        <charset val="1"/>
      </rPr>
      <t xml:space="preserve">PIRO2 AT CENTRE</t>
    </r>
  </si>
  <si>
    <t xml:space="preserve">We start with target at 91ºC and 88ºc shield3. </t>
  </si>
  <si>
    <t xml:space="preserve">Now piro 2 measures a bit better compared to piro 1, but not much</t>
  </si>
  <si>
    <t xml:space="preserve">sequence of 20 pulses every 35s to heat up faster.</t>
  </si>
  <si>
    <t xml:space="preserve">stopped because an error</t>
  </si>
  <si>
    <t xml:space="preserve">303516 in fast camera</t>
  </si>
  <si>
    <t xml:space="preserve">last pulse</t>
  </si>
  <si>
    <r>
      <rPr>
        <b val="true"/>
        <sz val="18"/>
        <color rgb="FFFF0000"/>
        <rFont val="Calibri"/>
        <family val="2"/>
        <charset val="1"/>
      </rPr>
      <t xml:space="preserve">Total of  </t>
    </r>
    <r>
      <rPr>
        <b val="true"/>
        <i val="true"/>
        <u val="single"/>
        <sz val="18"/>
        <color rgb="FFFF0000"/>
        <rFont val="Calibri"/>
        <family val="2"/>
        <charset val="1"/>
      </rPr>
      <t xml:space="preserve">247 pulses</t>
    </r>
    <r>
      <rPr>
        <sz val="18"/>
        <color rgb="FFFF0000"/>
        <rFont val="Calibri"/>
        <family val="2"/>
        <charset val="1"/>
      </rPr>
      <t xml:space="preserve"> = 652-398-7</t>
    </r>
  </si>
  <si>
    <t xml:space="preserve">no NBI pulse. Piro1 at right, piro2 at center. No RGA due an error</t>
  </si>
  <si>
    <t xml:space="preserve">There is a fault in NBI transformers and we cannot start.</t>
  </si>
  <si>
    <t xml:space="preserve">No piro2 due to computer shutdown</t>
  </si>
  <si>
    <t xml:space="preserve">artifact</t>
  </si>
  <si>
    <t xml:space="preserve">start 10 pulse sequence to confirm after it NBI power</t>
  </si>
  <si>
    <t xml:space="preserve">first 100 sequence</t>
  </si>
  <si>
    <t xml:space="preserve">Close to steady state</t>
  </si>
  <si>
    <t xml:space="preserve">Almost at steady state</t>
  </si>
  <si>
    <t xml:space="preserve">fully at steady state</t>
  </si>
  <si>
    <t xml:space="preserve">No pulse at 303736</t>
  </si>
  <si>
    <t xml:space="preserve">last 100 pulse. Reached 147ºC in shield3. Good timing</t>
  </si>
  <si>
    <t xml:space="preserve">no DAQ, 8 pulses</t>
  </si>
  <si>
    <t xml:space="preserve">with no DAQ at 14s beetween pulses 33s pulses. </t>
  </si>
  <si>
    <t xml:space="preserve">stopped at 14s beetween pulses. Test if we increase this. </t>
  </si>
  <si>
    <r>
      <rPr>
        <b val="true"/>
        <sz val="18"/>
        <color rgb="FFFF0000"/>
        <rFont val="Calibri"/>
        <family val="2"/>
        <charset val="1"/>
      </rPr>
      <t xml:space="preserve">Accumulated: </t>
    </r>
    <r>
      <rPr>
        <b val="true"/>
        <i val="true"/>
        <u val="single"/>
        <sz val="18"/>
        <color rgb="FFFF0000"/>
        <rFont val="Calibri"/>
        <family val="2"/>
        <charset val="1"/>
      </rPr>
      <t xml:space="preserve">366 pulses</t>
    </r>
    <r>
      <rPr>
        <b val="true"/>
        <sz val="18"/>
        <color rgb="FFFF0000"/>
        <rFont val="Calibri"/>
        <family val="2"/>
        <charset val="1"/>
      </rPr>
      <t xml:space="preserve">. Total of  119 pulses = 766-654-1+8 </t>
    </r>
  </si>
  <si>
    <t xml:space="preserve">first pulse to test everything is OK</t>
  </si>
  <si>
    <t xml:space="preserve">test tiempo entre pulsos 15s. Works but total time 40s. Worse than previous test. We made some changes in the nternal program two days ago which were worse. </t>
  </si>
  <si>
    <t xml:space="preserve">first 120 sequence</t>
  </si>
  <si>
    <t xml:space="preserve">After 50 min Tshield 3 from 160 to 120 ºC. Not worthy to increase repetition time. Few pulses more. 100 pulses at 40s and 120 pulses at 60 s reached 160 ºC. </t>
  </si>
  <si>
    <t xml:space="preserve">NBI current lowered to 28,6A. Pulses every 45s</t>
  </si>
  <si>
    <t xml:space="preserve">fully on steady state</t>
  </si>
  <si>
    <t xml:space="preserve">shield3 at 120ºc, we perform 30 pulses more</t>
  </si>
  <si>
    <t xml:space="preserve">  </t>
  </si>
  <si>
    <t xml:space="preserve">in fast camera we see nothing. Stop for 1.15h</t>
  </si>
  <si>
    <t xml:space="preserve">Start again in 1:20h with shield 3 at 100ºC. Pulses until 16h, 80?</t>
  </si>
  <si>
    <r>
      <rPr>
        <b val="true"/>
        <sz val="18"/>
        <color rgb="FFFF0000"/>
        <rFont val="Calibri"/>
        <family val="2"/>
        <charset val="1"/>
      </rPr>
      <t xml:space="preserve">Accumulated: 630</t>
    </r>
    <r>
      <rPr>
        <b val="true"/>
        <i val="true"/>
        <u val="single"/>
        <sz val="18"/>
        <color rgb="FFFF0000"/>
        <rFont val="Calibri"/>
        <family val="2"/>
        <charset val="1"/>
      </rPr>
      <t xml:space="preserve"> pulses</t>
    </r>
    <r>
      <rPr>
        <b val="true"/>
        <sz val="18"/>
        <color rgb="FFFF0000"/>
        <rFont val="Calibri"/>
        <family val="2"/>
        <charset val="1"/>
      </rPr>
      <t xml:space="preserve">. Total of  264 pulses = 1031-767</t>
    </r>
  </si>
  <si>
    <t xml:space="preserve">1 pulse witout DAQ before</t>
  </si>
  <si>
    <t xml:space="preserve">No piro2</t>
  </si>
  <si>
    <t xml:space="preserve">start 100 pulse sequence</t>
  </si>
  <si>
    <t xml:space="preserve">at steady state</t>
  </si>
  <si>
    <t xml:space="preserve">End 100 sequence, but as shield 3 at 150 ºC we continue </t>
  </si>
  <si>
    <t xml:space="preserve">last 120 sequnce</t>
  </si>
  <si>
    <t xml:space="preserve">Same power, do not increase at last!</t>
  </si>
  <si>
    <t xml:space="preserve">First 100 sequence. </t>
  </si>
  <si>
    <t xml:space="preserve">No pulse at 304178</t>
  </si>
  <si>
    <t xml:space="preserve">at steady state. No piro 2 as computer shutdown since 304234</t>
  </si>
  <si>
    <t xml:space="preserve">stopped at 85 pulses as shield 3 at 165ºC. </t>
  </si>
  <si>
    <t xml:space="preserve">no pulse at 304241</t>
  </si>
  <si>
    <t xml:space="preserve">Last pulse</t>
  </si>
  <si>
    <r>
      <rPr>
        <b val="true"/>
        <sz val="18"/>
        <color rgb="FFFF0000"/>
        <rFont val="Calibri"/>
        <family val="2"/>
        <charset val="1"/>
      </rPr>
      <t xml:space="preserve">Accumulated: 934</t>
    </r>
    <r>
      <rPr>
        <b val="true"/>
        <i val="true"/>
        <u val="single"/>
        <sz val="18"/>
        <color rgb="FFFF0000"/>
        <rFont val="Calibri"/>
        <family val="2"/>
        <charset val="1"/>
      </rPr>
      <t xml:space="preserve"> pulses</t>
    </r>
    <r>
      <rPr>
        <b val="true"/>
        <sz val="18"/>
        <color rgb="FFFF0000"/>
        <rFont val="Calibri"/>
        <family val="2"/>
        <charset val="1"/>
      </rPr>
      <t xml:space="preserve">. Total of 304  pulses = 335-032-2+1</t>
    </r>
  </si>
  <si>
    <t xml:space="preserve">max</t>
  </si>
  <si>
    <t xml:space="preserve">Start with 1 color pirometer at TZM.  E=0,405; T=162,5*V+166,7</t>
  </si>
  <si>
    <t xml:space="preserve">T(K)</t>
  </si>
  <si>
    <t xml:space="preserve">Cp TZM</t>
  </si>
  <si>
    <t xml:space="preserve">Densidad TZM</t>
  </si>
  <si>
    <t xml:space="preserve">conduct. TZM</t>
  </si>
  <si>
    <t xml:space="preserve">Cp W</t>
  </si>
  <si>
    <t xml:space="preserve">conduct W</t>
  </si>
  <si>
    <t xml:space="preserve">6 pulses</t>
  </si>
  <si>
    <t xml:space="preserve">50 pulses</t>
  </si>
  <si>
    <t xml:space="preserve">full DAQ</t>
  </si>
  <si>
    <t xml:space="preserve">full DAQ. Changed pirometer to W and turn off oven</t>
  </si>
  <si>
    <t xml:space="preserve">http://qedfusion.org/LIB/PROPS/PANOS/w.html</t>
  </si>
  <si>
    <t xml:space="preserve">TC1 and 2 are quite bad,. E=0,475; T=1625,4*V+171,1</t>
  </si>
  <si>
    <t xml:space="preserve">http://qedfusion.org/LIB/PROPS/PANOS/moa.html</t>
  </si>
  <si>
    <t xml:space="preserve">Uso ecuaciones de esta referencia que son hasta 2700K</t>
  </si>
  <si>
    <t xml:space="preserve">last TJII DAQ</t>
  </si>
  <si>
    <t xml:space="preserve">full DAQ. TC removed from oven but still noisy</t>
  </si>
  <si>
    <t xml:space="preserve">TC1 and 2 are quite bad</t>
  </si>
  <si>
    <t xml:space="preserve">last TJII DAQ. But no DAQ since 300665</t>
  </si>
  <si>
    <t xml:space="preserve">full DAQ. </t>
  </si>
  <si>
    <t xml:space="preserve">TJII DAQ. But no DAQ since here</t>
  </si>
  <si>
    <t xml:space="preserve">15 pulses</t>
  </si>
  <si>
    <t xml:space="preserve">no DAQ since 300758</t>
  </si>
  <si>
    <t xml:space="preserve">full DAQ.</t>
  </si>
  <si>
    <t xml:space="preserve">TC1 and 2 are quite bad. Oven is shortcircuited. No fusc data</t>
  </si>
  <si>
    <t xml:space="preserve">Full DAQ of 10 min</t>
  </si>
  <si>
    <t xml:space="preserve">No data at all in fusc</t>
  </si>
  <si>
    <t xml:space="preserve">TOTAL PULSES 332</t>
  </si>
  <si>
    <t xml:space="preserve">full DAQ. Sample is cold as oven is broken.  Pirometer at W</t>
  </si>
  <si>
    <t xml:space="preserve">TC1 and 2 are quite bad. Pirometer at W</t>
  </si>
  <si>
    <t xml:space="preserve">98 pulses</t>
  </si>
  <si>
    <t xml:space="preserve">last good pulse</t>
  </si>
  <si>
    <t xml:space="preserve">300869 failed. 22ºC lower because of this</t>
  </si>
  <si>
    <t xml:space="preserve">60ºC less just by changing to full DAQ</t>
  </si>
  <si>
    <t xml:space="preserve">38ºC lower after 2:30min. 100ºC less by full DAQ pulse</t>
  </si>
  <si>
    <t xml:space="preserve">pulse 300951 failed. Max in 300950: 532ºC, in 300952: 514ºC</t>
  </si>
  <si>
    <t xml:space="preserve">las good pulse</t>
  </si>
  <si>
    <t xml:space="preserve">full DAQ. Changed camera IR and pirometer to TZM</t>
  </si>
  <si>
    <t xml:space="preserve">100 pulses</t>
  </si>
  <si>
    <t xml:space="preserve">las good pulse. Plateau reched at 300130: 502 ºC</t>
  </si>
  <si>
    <t xml:space="preserve">las good pulse. Plateau reached again at 301115</t>
  </si>
  <si>
    <t xml:space="preserve">89 pulses</t>
  </si>
  <si>
    <t xml:space="preserve">las good pulse. Plateau reached again at 301215</t>
  </si>
  <si>
    <t xml:space="preserve">Sequence has stopped, we do not know why</t>
  </si>
  <si>
    <t xml:space="preserve">full DAQ. Butr no data in fusc</t>
  </si>
  <si>
    <r>
      <rPr>
        <b val="true"/>
        <sz val="14"/>
        <color rgb="FFC00000"/>
        <rFont val="Calibri"/>
        <family val="2"/>
        <charset val="1"/>
      </rPr>
      <t xml:space="preserve">TOTAL PULSES 332+490= </t>
    </r>
    <r>
      <rPr>
        <b val="true"/>
        <i val="true"/>
        <u val="single"/>
        <sz val="14"/>
        <color rgb="FFC00000"/>
        <rFont val="Calibri"/>
        <family val="2"/>
        <charset val="1"/>
      </rPr>
      <t xml:space="preserve">822</t>
    </r>
  </si>
  <si>
    <t xml:space="preserve">full DAQ. Both pirometers to W. but piro2 not sending signal</t>
  </si>
  <si>
    <t xml:space="preserve">pulse not saved before it. No fusc data, repeat.</t>
  </si>
  <si>
    <t xml:space="preserve">12 pulses</t>
  </si>
  <si>
    <t xml:space="preserve"> fault in NBI. Trying to repair piro2. Oven fuse broken.</t>
  </si>
  <si>
    <t xml:space="preserve">99 pulses</t>
  </si>
  <si>
    <t xml:space="preserve">300280 wrong. 1:20min between 300330-31</t>
  </si>
  <si>
    <t xml:space="preserve">Last sequence pulse </t>
  </si>
  <si>
    <t xml:space="preserve">Stable at around 301360 at 711C. But in 10 pulses rise up fast</t>
  </si>
  <si>
    <t xml:space="preserve">Full DAQ. No pirometer data</t>
  </si>
  <si>
    <t xml:space="preserve">Full DAQ repeat</t>
  </si>
  <si>
    <t xml:space="preserve">First pulse</t>
  </si>
  <si>
    <t xml:space="preserve">Full DAQ. No data in fusc at all.</t>
  </si>
  <si>
    <t xml:space="preserve">I enter to heat up a bit</t>
  </si>
  <si>
    <t xml:space="preserve">Full DAQ repeat. Still no fusc data</t>
  </si>
  <si>
    <t xml:space="preserve">Full DAQ repeat. </t>
  </si>
  <si>
    <t xml:space="preserve">to compare both pirometers</t>
  </si>
  <si>
    <t xml:space="preserve">last pulse, but no DAQ</t>
  </si>
  <si>
    <t xml:space="preserve">TOTAL PULSES 337 pulses</t>
  </si>
  <si>
    <t xml:space="preserve">Fist full DAQ. Sample heated up to 600C before</t>
  </si>
  <si>
    <t xml:space="preserve">piro2 not sending to fusc due to an connection error.</t>
  </si>
  <si>
    <t xml:space="preserve">8 min until sequence start so sample cool down.</t>
  </si>
  <si>
    <t xml:space="preserve">T more or less stable</t>
  </si>
  <si>
    <t xml:space="preserve">water had a max in RGA in this pulse +- And M32, 28..</t>
  </si>
  <si>
    <t xml:space="preserve">last 50th pulse</t>
  </si>
  <si>
    <t xml:space="preserve"> full DAQ. </t>
  </si>
  <si>
    <t xml:space="preserve">first 50th pulse</t>
  </si>
  <si>
    <t xml:space="preserve">to compare both pirometers at max T. T max in 301729</t>
  </si>
  <si>
    <t xml:space="preserve">last 40th pulse, stopped by an error</t>
  </si>
  <si>
    <t xml:space="preserve">last 50th pulse, stopped by an error</t>
  </si>
  <si>
    <t xml:space="preserve">We stop 30 min at 301862 to allow cooling down of system</t>
  </si>
  <si>
    <t xml:space="preserve">Full DAQ 301863-4 no pulse</t>
  </si>
  <si>
    <t xml:space="preserve">300876 wrong</t>
  </si>
  <si>
    <t xml:space="preserve"> full DAQ. Last pulse</t>
  </si>
  <si>
    <t xml:space="preserve">TOTAL PULSES 292 pulses</t>
  </si>
  <si>
    <t xml:space="preserve">Fist full DAQ. </t>
  </si>
  <si>
    <t xml:space="preserve">To compare bopth pirometers</t>
  </si>
  <si>
    <t xml:space="preserve">TJII only DAQ</t>
  </si>
  <si>
    <t xml:space="preserve">Full DAQ</t>
  </si>
  <si>
    <t xml:space="preserve">generator and NBI issues. Stopped for almost 2h</t>
  </si>
  <si>
    <t xml:space="preserve">Last TJII only DAQ</t>
  </si>
  <si>
    <t xml:space="preserve">Full DAQ. Pirometers  moved to right sample</t>
  </si>
  <si>
    <t xml:space="preserve">First TJII only DAQ</t>
  </si>
  <si>
    <t xml:space="preserve">Full DAQ. Failed OLMAT data to fusc</t>
  </si>
  <si>
    <t xml:space="preserve">Last TJII only DAQ. Piro1 to upper smaple, piro2 to center</t>
  </si>
  <si>
    <t xml:space="preserve">Full DAQ. </t>
  </si>
  <si>
    <t xml:space="preserve">Breack, repeat</t>
  </si>
  <si>
    <t xml:space="preserve">Full DAQ but no OLMAT data to fusc</t>
  </si>
  <si>
    <t xml:space="preserve">Full DAQ but no OLMAT data to fusc. Both piro to center</t>
  </si>
  <si>
    <t xml:space="preserve">Total pulses: 292+349 = 641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</si>
</sst>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0.00E+00"/>
    <numFmt numFmtId="167" formatCode="0.0"/>
    <numFmt numFmtId="168" formatCode="General"/>
    <numFmt numFmtId="169" formatCode="#,##0"/>
    <numFmt numFmtId="170" formatCode="#,##0.0"/>
    <numFmt numFmtId="171" formatCode="#,##0.00"/>
    <numFmt numFmtId="172" formatCode="dd/mm/yyyy"/>
  </numFmts>
  <fonts count="3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9211E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A933"/>
      <name val="Calibri"/>
      <family val="2"/>
      <charset val="1"/>
    </font>
    <font>
      <sz val="11"/>
      <color rgb="FF00A933"/>
      <name val="Calibri"/>
      <family val="2"/>
      <charset val="1"/>
    </font>
    <font>
      <sz val="11"/>
      <color rgb="FF00B05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1"/>
      <color rgb="FF808080"/>
      <name val="Calibri"/>
      <family val="2"/>
      <charset val="1"/>
    </font>
    <font>
      <sz val="11"/>
      <color rgb="FF999999"/>
      <name val="Calibri"/>
      <family val="2"/>
      <charset val="1"/>
    </font>
    <font>
      <b val="true"/>
      <sz val="12"/>
      <color rgb="FF2A6099"/>
      <name val="Calibri"/>
      <family val="2"/>
      <charset val="1"/>
    </font>
    <font>
      <b val="true"/>
      <sz val="12"/>
      <color rgb="FFC9211E"/>
      <name val="Calibri"/>
      <family val="2"/>
      <charset val="1"/>
    </font>
    <font>
      <b val="true"/>
      <u val="single"/>
      <sz val="11"/>
      <color rgb="FF00A933"/>
      <name val="Calibri"/>
      <family val="2"/>
      <charset val="1"/>
    </font>
    <font>
      <b val="true"/>
      <u val="single"/>
      <sz val="11"/>
      <color rgb="FF999999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8"/>
      <color rgb="FFFF0000"/>
      <name val="Calibri"/>
      <family val="2"/>
      <charset val="1"/>
    </font>
    <font>
      <b val="true"/>
      <i val="true"/>
      <u val="single"/>
      <sz val="18"/>
      <color rgb="FFFF0000"/>
      <name val="Calibri"/>
      <family val="2"/>
      <charset val="1"/>
    </font>
    <font>
      <b val="true"/>
      <u val="single"/>
      <sz val="18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</font>
    <font>
      <sz val="11"/>
      <name val="Calibri"/>
      <family val="2"/>
      <charset val="1"/>
    </font>
    <font>
      <sz val="18"/>
      <color rgb="FFFF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sz val="11"/>
      <color rgb="FF000000"/>
      <name val="Calibri"/>
      <family val="0"/>
      <charset val="1"/>
    </font>
    <font>
      <b val="true"/>
      <sz val="11"/>
      <color rgb="FFFFC000"/>
      <name val="Calibri"/>
      <family val="2"/>
      <charset val="1"/>
    </font>
    <font>
      <b val="true"/>
      <sz val="11"/>
      <color rgb="FFC9211E"/>
      <name val="Calibri"/>
      <family val="0"/>
      <charset val="1"/>
    </font>
    <font>
      <b val="true"/>
      <sz val="14"/>
      <color rgb="FFC00000"/>
      <name val="Calibri"/>
      <family val="2"/>
      <charset val="1"/>
    </font>
    <font>
      <b val="true"/>
      <u val="single"/>
      <sz val="11"/>
      <color rgb="FFC9211E"/>
      <name val="Calibri"/>
      <family val="2"/>
      <charset val="1"/>
    </font>
    <font>
      <b val="true"/>
      <i val="true"/>
      <u val="single"/>
      <sz val="14"/>
      <color rgb="FFC00000"/>
      <name val="Calibri"/>
      <family val="2"/>
      <charset val="1"/>
    </font>
    <font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A6"/>
        <bgColor rgb="FFFFFFCC"/>
      </patternFill>
    </fill>
    <fill>
      <patternFill patternType="solid">
        <fgColor rgb="FFFFFF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7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99999"/>
      <rgbColor rgb="FF003366"/>
      <rgbColor rgb="FF00B050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6.gi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7.gif"/><Relationship Id="rId2" Type="http://schemas.openxmlformats.org/officeDocument/2006/relationships/image" Target="../media/image68.gif"/><Relationship Id="rId3" Type="http://schemas.openxmlformats.org/officeDocument/2006/relationships/image" Target="../media/image69.gif"/><Relationship Id="rId4" Type="http://schemas.openxmlformats.org/officeDocument/2006/relationships/image" Target="../media/image70.gif"/><Relationship Id="rId5" Type="http://schemas.openxmlformats.org/officeDocument/2006/relationships/image" Target="../media/image71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34</xdr:col>
      <xdr:colOff>51120</xdr:colOff>
      <xdr:row>2</xdr:row>
      <xdr:rowOff>200880</xdr:rowOff>
    </xdr:from>
    <xdr:to>
      <xdr:col>36</xdr:col>
      <xdr:colOff>232200</xdr:colOff>
      <xdr:row>2</xdr:row>
      <xdr:rowOff>577080</xdr:rowOff>
    </xdr:to>
    <xdr:pic>
      <xdr:nvPicPr>
        <xdr:cNvPr id="0" name="Imagen 1_0" descr=""/>
        <xdr:cNvPicPr/>
      </xdr:nvPicPr>
      <xdr:blipFill>
        <a:blip r:embed="rId1"/>
        <a:stretch/>
      </xdr:blipFill>
      <xdr:spPr>
        <a:xfrm>
          <a:off x="30074400" y="551160"/>
          <a:ext cx="1494360" cy="376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36</xdr:col>
      <xdr:colOff>375840</xdr:colOff>
      <xdr:row>2</xdr:row>
      <xdr:rowOff>200880</xdr:rowOff>
    </xdr:from>
    <xdr:to>
      <xdr:col>38</xdr:col>
      <xdr:colOff>561600</xdr:colOff>
      <xdr:row>4</xdr:row>
      <xdr:rowOff>99360</xdr:rowOff>
    </xdr:to>
    <xdr:pic>
      <xdr:nvPicPr>
        <xdr:cNvPr id="1" name="Imagen 1" descr=""/>
        <xdr:cNvPicPr/>
      </xdr:nvPicPr>
      <xdr:blipFill>
        <a:blip r:embed="rId1"/>
        <a:stretch/>
      </xdr:blipFill>
      <xdr:spPr>
        <a:xfrm>
          <a:off x="30058560" y="551160"/>
          <a:ext cx="1499040" cy="3765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35</xdr:col>
      <xdr:colOff>631080</xdr:colOff>
      <xdr:row>6</xdr:row>
      <xdr:rowOff>103320</xdr:rowOff>
    </xdr:from>
    <xdr:to>
      <xdr:col>39</xdr:col>
      <xdr:colOff>394200</xdr:colOff>
      <xdr:row>7</xdr:row>
      <xdr:rowOff>114120</xdr:rowOff>
    </xdr:to>
    <xdr:pic>
      <xdr:nvPicPr>
        <xdr:cNvPr id="2" name="Imagen 3" descr=""/>
        <xdr:cNvPicPr/>
      </xdr:nvPicPr>
      <xdr:blipFill>
        <a:blip r:embed="rId2"/>
        <a:stretch/>
      </xdr:blipFill>
      <xdr:spPr>
        <a:xfrm>
          <a:off x="29598840" y="1282320"/>
          <a:ext cx="2448000" cy="1861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36</xdr:col>
      <xdr:colOff>456120</xdr:colOff>
      <xdr:row>5</xdr:row>
      <xdr:rowOff>60120</xdr:rowOff>
    </xdr:from>
    <xdr:to>
      <xdr:col>38</xdr:col>
      <xdr:colOff>355320</xdr:colOff>
      <xdr:row>6</xdr:row>
      <xdr:rowOff>46800</xdr:rowOff>
    </xdr:to>
    <xdr:pic>
      <xdr:nvPicPr>
        <xdr:cNvPr id="3" name="Imagen 4" descr=""/>
        <xdr:cNvPicPr/>
      </xdr:nvPicPr>
      <xdr:blipFill>
        <a:blip r:embed="rId3"/>
        <a:stretch/>
      </xdr:blipFill>
      <xdr:spPr>
        <a:xfrm>
          <a:off x="30138840" y="1063800"/>
          <a:ext cx="1212480" cy="1620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33</xdr:col>
      <xdr:colOff>519480</xdr:colOff>
      <xdr:row>9</xdr:row>
      <xdr:rowOff>137520</xdr:rowOff>
    </xdr:from>
    <xdr:to>
      <xdr:col>39</xdr:col>
      <xdr:colOff>599040</xdr:colOff>
      <xdr:row>10</xdr:row>
      <xdr:rowOff>119520</xdr:rowOff>
    </xdr:to>
    <xdr:pic>
      <xdr:nvPicPr>
        <xdr:cNvPr id="4" name="http://qedfusion.org/LIB/PROPS/PANOS/materials77.gif" descr=""/>
        <xdr:cNvPicPr/>
      </xdr:nvPicPr>
      <xdr:blipFill>
        <a:blip r:embed="rId4"/>
        <a:stretch/>
      </xdr:blipFill>
      <xdr:spPr>
        <a:xfrm>
          <a:off x="28174320" y="1842480"/>
          <a:ext cx="4077360" cy="156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33</xdr:col>
      <xdr:colOff>138240</xdr:colOff>
      <xdr:row>11</xdr:row>
      <xdr:rowOff>156960</xdr:rowOff>
    </xdr:from>
    <xdr:to>
      <xdr:col>39</xdr:col>
      <xdr:colOff>567720</xdr:colOff>
      <xdr:row>12</xdr:row>
      <xdr:rowOff>167400</xdr:rowOff>
    </xdr:to>
    <xdr:pic>
      <xdr:nvPicPr>
        <xdr:cNvPr id="5" name="http://qedfusion.org/LIB/PROPS/PANOS/materials78.gif" descr=""/>
        <xdr:cNvPicPr/>
      </xdr:nvPicPr>
      <xdr:blipFill>
        <a:blip r:embed="rId5"/>
        <a:stretch/>
      </xdr:blipFill>
      <xdr:spPr>
        <a:xfrm>
          <a:off x="27793080" y="2212200"/>
          <a:ext cx="4427280" cy="185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4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J2" activeCellId="0" sqref="J2"/>
    </sheetView>
  </sheetViews>
  <sheetFormatPr defaultColWidth="9.31640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3" min="2" style="0" width="8.41"/>
    <col collapsed="false" customWidth="true" hidden="false" outlineLevel="0" max="4" min="4" style="0" width="7.87"/>
    <col collapsed="false" customWidth="true" hidden="false" outlineLevel="0" max="5" min="5" style="0" width="9.71"/>
    <col collapsed="false" customWidth="true" hidden="false" outlineLevel="0" max="7" min="7" style="0" width="13.86"/>
    <col collapsed="false" customWidth="true" hidden="false" outlineLevel="0" max="8" min="8" style="0" width="12.42"/>
    <col collapsed="false" customWidth="true" hidden="false" outlineLevel="0" max="9" min="9" style="2" width="12.71"/>
    <col collapsed="false" customWidth="true" hidden="false" outlineLevel="0" max="11" min="10" style="0" width="11.14"/>
    <col collapsed="false" customWidth="true" hidden="false" outlineLevel="0" max="12" min="12" style="0" width="10.85"/>
    <col collapsed="false" customWidth="true" hidden="false" outlineLevel="0" max="13" min="13" style="3" width="71.27"/>
    <col collapsed="false" customWidth="true" hidden="false" outlineLevel="0" max="14" min="14" style="0" width="16.71"/>
    <col collapsed="false" customWidth="true" hidden="false" outlineLevel="0" max="15" min="15" style="0" width="12.57"/>
    <col collapsed="false" customWidth="true" hidden="false" outlineLevel="0" max="16" min="16" style="0" width="16.57"/>
    <col collapsed="false" customWidth="true" hidden="false" outlineLevel="0" max="17" min="17" style="0" width="10.85"/>
    <col collapsed="false" customWidth="true" hidden="false" outlineLevel="0" max="22" min="22" style="0" width="11.86"/>
    <col collapsed="false" customWidth="true" hidden="false" outlineLevel="0" max="23" min="23" style="0" width="10.85"/>
    <col collapsed="false" customWidth="true" hidden="false" outlineLevel="0" max="25" min="25" style="0" width="7.41"/>
    <col collapsed="false" customWidth="true" hidden="false" outlineLevel="0" max="26" min="26" style="0" width="10.85"/>
    <col collapsed="false" customWidth="true" hidden="false" outlineLevel="0" max="28" min="28" style="0" width="12.86"/>
    <col collapsed="false" customWidth="true" hidden="false" outlineLevel="0" max="30" min="29" style="0" width="12.42"/>
    <col collapsed="false" customWidth="true" hidden="false" outlineLevel="0" max="34" min="34" style="0" width="10.13"/>
    <col collapsed="false" customWidth="true" hidden="false" outlineLevel="0" max="1024" min="1012" style="0" width="11.52"/>
  </cols>
  <sheetData>
    <row r="1" customFormat="false" ht="13.8" hidden="false" customHeight="false" outlineLevel="0" collapsed="false">
      <c r="A1" s="4"/>
      <c r="H1" s="5" t="s">
        <v>0</v>
      </c>
      <c r="I1" s="5" t="s">
        <v>1</v>
      </c>
      <c r="J1" s="5"/>
      <c r="K1" s="5"/>
      <c r="L1" s="5"/>
    </row>
    <row r="2" customFormat="false" ht="13.8" hidden="false" customHeight="false" outlineLevel="0" collapsed="false">
      <c r="A2" s="1" t="s">
        <v>2</v>
      </c>
      <c r="B2" s="0" t="s">
        <v>3</v>
      </c>
      <c r="C2" s="0" t="s">
        <v>4</v>
      </c>
      <c r="D2" s="0" t="s">
        <v>5</v>
      </c>
      <c r="E2" s="0" t="s">
        <v>6</v>
      </c>
      <c r="F2" s="0" t="s">
        <v>7</v>
      </c>
      <c r="G2" s="0" t="s">
        <v>8</v>
      </c>
      <c r="H2" s="0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3" t="s">
        <v>14</v>
      </c>
    </row>
    <row r="3" customFormat="false" ht="46.25" hidden="false" customHeight="false" outlineLevel="0" collapsed="false">
      <c r="A3" s="1" t="n">
        <v>304690</v>
      </c>
      <c r="B3" s="2"/>
      <c r="C3" s="6" t="n">
        <v>100</v>
      </c>
      <c r="D3" s="6" t="n">
        <v>280</v>
      </c>
      <c r="E3" s="5" t="n">
        <v>22</v>
      </c>
      <c r="F3" s="6" t="n">
        <v>30</v>
      </c>
      <c r="G3" s="5" t="n">
        <v>0</v>
      </c>
      <c r="H3" s="5"/>
      <c r="L3" s="7" t="n">
        <v>44993</v>
      </c>
      <c r="M3" s="8" t="s">
        <v>15</v>
      </c>
      <c r="O3" s="5"/>
      <c r="P3" s="5"/>
      <c r="Q3" s="5"/>
      <c r="R3" s="5"/>
      <c r="S3" s="5"/>
      <c r="T3" s="5"/>
      <c r="U3" s="5"/>
      <c r="V3" s="5"/>
      <c r="Y3" s="9"/>
      <c r="AB3" s="2"/>
      <c r="AC3" s="10"/>
      <c r="AD3" s="2"/>
      <c r="AG3" s="2"/>
      <c r="AH3" s="10"/>
      <c r="AI3" s="2"/>
    </row>
    <row r="4" s="12" customFormat="true" ht="13.8" hidden="false" customHeight="false" outlineLevel="0" collapsed="false">
      <c r="A4" s="11" t="s">
        <v>16</v>
      </c>
      <c r="C4" s="6"/>
      <c r="D4" s="6"/>
      <c r="E4" s="5"/>
      <c r="F4" s="6"/>
      <c r="G4" s="5"/>
      <c r="H4" s="13"/>
      <c r="I4" s="2"/>
      <c r="J4" s="14"/>
      <c r="K4" s="14"/>
      <c r="L4" s="7"/>
      <c r="M4" s="15" t="s">
        <v>17</v>
      </c>
      <c r="O4" s="16"/>
      <c r="P4" s="17"/>
      <c r="Q4" s="16"/>
      <c r="R4" s="17"/>
      <c r="T4" s="18"/>
      <c r="U4" s="19"/>
      <c r="V4" s="19"/>
      <c r="W4" s="19"/>
      <c r="AC4" s="20"/>
      <c r="AD4" s="20"/>
      <c r="AH4" s="21"/>
      <c r="AI4" s="21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7.3" hidden="false" customHeight="false" outlineLevel="0" collapsed="false">
      <c r="A5" s="1" t="n">
        <v>304691</v>
      </c>
      <c r="B5" s="2"/>
      <c r="C5" s="6" t="n">
        <v>100</v>
      </c>
      <c r="D5" s="6" t="n">
        <v>280</v>
      </c>
      <c r="E5" s="5" t="n">
        <v>22</v>
      </c>
      <c r="F5" s="6" t="n">
        <v>30</v>
      </c>
      <c r="G5" s="5" t="n">
        <v>0</v>
      </c>
      <c r="H5" s="5" t="n">
        <v>1.79</v>
      </c>
      <c r="I5" s="2" t="n">
        <f aca="false">H5*143.04-0.2334</f>
        <v>255.8082</v>
      </c>
      <c r="L5" s="7"/>
      <c r="M5" s="22" t="s">
        <v>18</v>
      </c>
      <c r="O5" s="23"/>
      <c r="P5" s="24"/>
      <c r="Q5" s="16"/>
      <c r="R5" s="17"/>
      <c r="T5" s="18"/>
      <c r="U5" s="19"/>
      <c r="V5" s="19"/>
      <c r="W5" s="19"/>
      <c r="Z5" s="20"/>
      <c r="AB5" s="20"/>
      <c r="AC5" s="20"/>
      <c r="AD5" s="20"/>
      <c r="AG5" s="21"/>
      <c r="AH5" s="21"/>
      <c r="AI5" s="21"/>
      <c r="AJ5" s="21"/>
      <c r="AK5" s="21"/>
    </row>
    <row r="6" customFormat="false" ht="13.8" hidden="false" customHeight="false" outlineLevel="0" collapsed="false">
      <c r="A6" s="11" t="s">
        <v>16</v>
      </c>
      <c r="B6" s="2"/>
      <c r="C6" s="6"/>
      <c r="D6" s="6"/>
      <c r="E6" s="5"/>
      <c r="F6" s="6"/>
      <c r="G6" s="5"/>
      <c r="H6" s="13" t="n">
        <v>2.29</v>
      </c>
      <c r="I6" s="2" t="n">
        <f aca="false">H6*143.04-0.2334</f>
        <v>327.3282</v>
      </c>
      <c r="J6" s="14" t="e">
        <f aca="false">#REF!-#REF!</f>
        <v>#REF!</v>
      </c>
      <c r="K6" s="14" t="n">
        <f aca="false">I6-I5</f>
        <v>71.52</v>
      </c>
      <c r="L6" s="7"/>
      <c r="M6" s="3" t="s">
        <v>19</v>
      </c>
      <c r="O6" s="5"/>
      <c r="P6" s="5"/>
      <c r="Q6" s="5"/>
      <c r="R6" s="5"/>
      <c r="S6" s="5"/>
      <c r="T6" s="5"/>
      <c r="U6" s="5"/>
      <c r="V6" s="5"/>
      <c r="Y6" s="9"/>
      <c r="Z6" s="20"/>
      <c r="AA6" s="12"/>
      <c r="AB6" s="20"/>
      <c r="AC6" s="20"/>
      <c r="AD6" s="20"/>
      <c r="AE6" s="12"/>
      <c r="AF6" s="12"/>
      <c r="AG6" s="21"/>
      <c r="AH6" s="21"/>
      <c r="AI6" s="2"/>
    </row>
    <row r="7" s="12" customFormat="true" ht="13.8" hidden="false" customHeight="false" outlineLevel="0" collapsed="false">
      <c r="A7" s="1" t="n">
        <v>304692</v>
      </c>
      <c r="C7" s="6" t="n">
        <v>100</v>
      </c>
      <c r="D7" s="6" t="n">
        <v>280</v>
      </c>
      <c r="E7" s="5" t="n">
        <v>22</v>
      </c>
      <c r="F7" s="6" t="n">
        <v>30</v>
      </c>
      <c r="G7" s="5" t="n">
        <v>0</v>
      </c>
      <c r="H7" s="5" t="n">
        <v>1.79</v>
      </c>
      <c r="I7" s="2" t="n">
        <f aca="false">H7*143.04-0.2334</f>
        <v>255.8082</v>
      </c>
      <c r="L7" s="7"/>
      <c r="M7" s="15"/>
      <c r="O7" s="16"/>
      <c r="P7" s="17"/>
      <c r="Q7" s="16"/>
      <c r="R7" s="17"/>
      <c r="T7" s="18"/>
      <c r="U7" s="19"/>
      <c r="V7" s="19"/>
      <c r="W7" s="19"/>
      <c r="Z7" s="20"/>
      <c r="AB7" s="20"/>
      <c r="AC7" s="20"/>
      <c r="AD7" s="20"/>
      <c r="AG7" s="21"/>
      <c r="AH7" s="21"/>
      <c r="AI7" s="21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11" t="s">
        <v>16</v>
      </c>
      <c r="B8" s="2"/>
      <c r="D8" s="6"/>
      <c r="E8" s="5"/>
      <c r="F8" s="6"/>
      <c r="G8" s="5"/>
      <c r="H8" s="13" t="n">
        <v>2.46</v>
      </c>
      <c r="I8" s="2" t="n">
        <f aca="false">H8*143.04-0.2334</f>
        <v>351.645</v>
      </c>
      <c r="J8" s="14" t="e">
        <f aca="false">#REF!-#REF!</f>
        <v>#REF!</v>
      </c>
      <c r="K8" s="14" t="n">
        <f aca="false">I8-I7</f>
        <v>95.8368</v>
      </c>
      <c r="L8" s="7"/>
      <c r="O8" s="23"/>
      <c r="P8" s="24"/>
      <c r="Q8" s="16"/>
      <c r="R8" s="17"/>
      <c r="T8" s="18"/>
      <c r="U8" s="19"/>
      <c r="V8" s="19"/>
      <c r="W8" s="19"/>
      <c r="Z8" s="20"/>
      <c r="AA8" s="12"/>
      <c r="AB8" s="20"/>
      <c r="AC8" s="20"/>
      <c r="AD8" s="20"/>
      <c r="AE8" s="12"/>
      <c r="AF8" s="12"/>
      <c r="AG8" s="21"/>
      <c r="AH8" s="21"/>
      <c r="AI8" s="21"/>
      <c r="AJ8" s="21"/>
      <c r="AK8" s="21"/>
    </row>
    <row r="9" customFormat="false" ht="13.8" hidden="false" customHeight="false" outlineLevel="0" collapsed="false">
      <c r="A9" s="1" t="n">
        <v>304700</v>
      </c>
      <c r="B9" s="2" t="n">
        <v>46</v>
      </c>
      <c r="C9" s="6" t="n">
        <v>100</v>
      </c>
      <c r="D9" s="6" t="n">
        <v>280</v>
      </c>
      <c r="E9" s="5" t="n">
        <v>22</v>
      </c>
      <c r="F9" s="6" t="n">
        <v>30</v>
      </c>
      <c r="G9" s="5" t="n">
        <v>0</v>
      </c>
      <c r="H9" s="5" t="n">
        <v>2.3</v>
      </c>
      <c r="I9" s="2" t="n">
        <f aca="false">H9*143.04-0.2334</f>
        <v>328.7586</v>
      </c>
      <c r="L9" s="7"/>
      <c r="M9" s="15"/>
      <c r="N9" s="25"/>
      <c r="O9" s="19"/>
      <c r="P9" s="19"/>
      <c r="Q9" s="19"/>
      <c r="R9" s="19"/>
      <c r="S9" s="19"/>
      <c r="T9" s="19"/>
      <c r="U9" s="19"/>
      <c r="V9" s="19"/>
      <c r="W9" s="19"/>
      <c r="Y9" s="9"/>
      <c r="Z9" s="20"/>
      <c r="AB9" s="20"/>
      <c r="AC9" s="20"/>
      <c r="AD9" s="20"/>
      <c r="AG9" s="21"/>
      <c r="AH9" s="21"/>
      <c r="AI9" s="2"/>
    </row>
    <row r="10" s="12" customFormat="true" ht="23.85" hidden="false" customHeight="false" outlineLevel="0" collapsed="false">
      <c r="A10" s="11" t="s">
        <v>16</v>
      </c>
      <c r="C10" s="6"/>
      <c r="D10" s="6"/>
      <c r="E10" s="5"/>
      <c r="F10" s="6"/>
      <c r="G10" s="5"/>
      <c r="H10" s="13" t="s">
        <v>20</v>
      </c>
      <c r="I10" s="2"/>
      <c r="J10" s="14"/>
      <c r="K10" s="14"/>
      <c r="L10" s="7"/>
      <c r="M10" s="26" t="s">
        <v>21</v>
      </c>
      <c r="N10" s="25"/>
      <c r="O10" s="5"/>
      <c r="P10" s="5"/>
      <c r="Q10" s="5"/>
      <c r="R10" s="5"/>
      <c r="S10" s="5"/>
      <c r="T10" s="5"/>
      <c r="U10" s="5"/>
      <c r="V10" s="5"/>
      <c r="Z10" s="20"/>
      <c r="AB10" s="20"/>
      <c r="AC10" s="20"/>
      <c r="AD10" s="20"/>
      <c r="AG10" s="21"/>
      <c r="AH10" s="21"/>
      <c r="AI10" s="21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3.85" hidden="false" customHeight="false" outlineLevel="0" collapsed="false">
      <c r="A11" s="1" t="n">
        <v>304701</v>
      </c>
      <c r="B11" s="2" t="n">
        <v>46</v>
      </c>
      <c r="C11" s="6" t="n">
        <v>100</v>
      </c>
      <c r="D11" s="6" t="n">
        <v>280</v>
      </c>
      <c r="E11" s="5" t="n">
        <v>22</v>
      </c>
      <c r="F11" s="6" t="n">
        <v>30</v>
      </c>
      <c r="G11" s="5" t="n">
        <v>0</v>
      </c>
      <c r="H11" s="5"/>
      <c r="L11" s="7"/>
      <c r="M11" s="15" t="s">
        <v>22</v>
      </c>
      <c r="N11" s="25"/>
      <c r="O11" s="12"/>
      <c r="P11" s="5"/>
      <c r="Q11" s="5"/>
      <c r="R11" s="5"/>
      <c r="S11" s="5"/>
      <c r="T11" s="5"/>
      <c r="U11" s="5"/>
      <c r="V11" s="5"/>
      <c r="W11" s="5"/>
      <c r="Z11" s="20"/>
      <c r="AB11" s="20"/>
      <c r="AC11" s="20"/>
      <c r="AD11" s="20"/>
      <c r="AE11" s="20"/>
      <c r="AG11" s="21"/>
      <c r="AH11" s="21"/>
      <c r="AI11" s="21"/>
      <c r="AJ11" s="21"/>
      <c r="AK11" s="21"/>
    </row>
    <row r="12" customFormat="false" ht="13.8" hidden="false" customHeight="false" outlineLevel="0" collapsed="false">
      <c r="A12" s="11" t="s">
        <v>16</v>
      </c>
      <c r="B12" s="2"/>
      <c r="C12" s="6"/>
      <c r="D12" s="6"/>
      <c r="E12" s="5"/>
      <c r="F12" s="6"/>
      <c r="G12" s="5"/>
      <c r="H12" s="27" t="s">
        <v>20</v>
      </c>
      <c r="J12" s="14"/>
      <c r="K12" s="14"/>
      <c r="L12" s="7"/>
      <c r="M12" s="28"/>
      <c r="N12" s="25"/>
      <c r="O12" s="16"/>
      <c r="P12" s="16"/>
      <c r="S12" s="19"/>
      <c r="T12" s="19"/>
      <c r="U12" s="10"/>
      <c r="V12" s="19"/>
      <c r="W12" s="19"/>
      <c r="Y12" s="9"/>
      <c r="Z12" s="12"/>
      <c r="AA12" s="12"/>
      <c r="AB12" s="20"/>
      <c r="AC12" s="20"/>
      <c r="AD12" s="20"/>
      <c r="AE12" s="20"/>
      <c r="AF12" s="12"/>
      <c r="AG12" s="21"/>
      <c r="AH12" s="21"/>
      <c r="AI12" s="2"/>
    </row>
    <row r="13" s="12" customFormat="true" ht="13.8" hidden="false" customHeight="false" outlineLevel="0" collapsed="false">
      <c r="A13" s="1" t="n">
        <v>304721</v>
      </c>
      <c r="B13" s="2" t="n">
        <v>46</v>
      </c>
      <c r="C13" s="6" t="n">
        <v>100</v>
      </c>
      <c r="D13" s="6" t="n">
        <v>280</v>
      </c>
      <c r="E13" s="5" t="n">
        <v>22</v>
      </c>
      <c r="F13" s="6" t="n">
        <v>30</v>
      </c>
      <c r="G13" s="5" t="n">
        <v>0</v>
      </c>
      <c r="H13" s="5"/>
      <c r="I13" s="2"/>
      <c r="L13" s="7"/>
      <c r="M13" s="15" t="s">
        <v>23</v>
      </c>
      <c r="N13" s="25"/>
      <c r="O13" s="29"/>
      <c r="P13" s="30"/>
      <c r="S13" s="19"/>
      <c r="T13" s="19"/>
      <c r="U13" s="10"/>
      <c r="V13" s="19"/>
      <c r="W13" s="19"/>
      <c r="AB13" s="20"/>
      <c r="AC13" s="20"/>
      <c r="AD13" s="20"/>
      <c r="AE13" s="20"/>
      <c r="AG13" s="21"/>
      <c r="AH13" s="21"/>
      <c r="AI13" s="21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11" t="s">
        <v>16</v>
      </c>
      <c r="B14" s="2"/>
      <c r="C14" s="6"/>
      <c r="D14" s="6"/>
      <c r="E14" s="5"/>
      <c r="F14" s="6"/>
      <c r="G14" s="5"/>
      <c r="H14" s="13" t="s">
        <v>20</v>
      </c>
      <c r="J14" s="14"/>
      <c r="K14" s="14"/>
      <c r="L14" s="7"/>
      <c r="M14" s="28"/>
      <c r="N14" s="25"/>
      <c r="Y14" s="9"/>
      <c r="Z14" s="12"/>
      <c r="AA14" s="12"/>
      <c r="AB14" s="12"/>
      <c r="AC14" s="20"/>
      <c r="AD14" s="20"/>
      <c r="AE14" s="20"/>
      <c r="AF14" s="12"/>
      <c r="AG14" s="12"/>
      <c r="AH14" s="21"/>
      <c r="AI14" s="2"/>
    </row>
    <row r="15" s="12" customFormat="true" ht="23.85" hidden="false" customHeight="false" outlineLevel="0" collapsed="false">
      <c r="A15" s="1" t="n">
        <v>304722</v>
      </c>
      <c r="B15" s="2" t="n">
        <v>46</v>
      </c>
      <c r="C15" s="6" t="n">
        <v>100</v>
      </c>
      <c r="D15" s="6" t="n">
        <v>280</v>
      </c>
      <c r="E15" s="5" t="n">
        <v>22</v>
      </c>
      <c r="F15" s="6" t="n">
        <v>30</v>
      </c>
      <c r="G15" s="5" t="n">
        <v>0</v>
      </c>
      <c r="H15" s="5" t="n">
        <v>3.44</v>
      </c>
      <c r="I15" s="2" t="n">
        <f aca="false">H15*143.04-0.2334</f>
        <v>491.8242</v>
      </c>
      <c r="L15" s="7"/>
      <c r="M15" s="31" t="s">
        <v>24</v>
      </c>
      <c r="N15" s="25"/>
      <c r="O15" s="13"/>
      <c r="P15" s="13"/>
      <c r="Q15" s="13"/>
      <c r="R15" s="13"/>
      <c r="S15" s="13"/>
      <c r="T15" s="13"/>
      <c r="U15" s="13"/>
      <c r="V15" s="13"/>
      <c r="W15" s="13"/>
      <c r="AE15" s="20"/>
      <c r="AI15" s="21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11" t="s">
        <v>16</v>
      </c>
      <c r="B16" s="2"/>
      <c r="D16" s="6"/>
      <c r="E16" s="5"/>
      <c r="F16" s="6"/>
      <c r="G16" s="5"/>
      <c r="H16" s="13" t="n">
        <v>6.63</v>
      </c>
      <c r="I16" s="2" t="n">
        <f aca="false">H16*143.04-0.2334</f>
        <v>948.1218</v>
      </c>
      <c r="J16" s="14" t="e">
        <f aca="false">#REF!-#REF!</f>
        <v>#REF!</v>
      </c>
      <c r="K16" s="14" t="n">
        <f aca="false">I16-I15</f>
        <v>456.2976</v>
      </c>
      <c r="L16" s="7"/>
      <c r="M16" s="28"/>
      <c r="N16" s="25"/>
      <c r="O16" s="32"/>
      <c r="P16" s="19"/>
      <c r="Q16" s="19"/>
      <c r="R16" s="19"/>
      <c r="S16" s="19"/>
      <c r="T16" s="19"/>
      <c r="U16" s="19"/>
      <c r="V16" s="19"/>
      <c r="W16" s="19"/>
      <c r="Z16" s="33"/>
      <c r="AA16" s="33"/>
      <c r="AB16" s="33"/>
      <c r="AC16" s="33"/>
      <c r="AD16" s="33"/>
      <c r="AE16" s="34"/>
      <c r="AF16" s="35"/>
      <c r="AG16" s="35"/>
      <c r="AH16" s="35"/>
      <c r="AI16" s="21"/>
      <c r="AJ16" s="21"/>
      <c r="AK16" s="21"/>
    </row>
    <row r="17" customFormat="false" ht="13.8" hidden="false" customHeight="false" outlineLevel="0" collapsed="false">
      <c r="A17" s="1" t="n">
        <v>304743</v>
      </c>
      <c r="B17" s="2" t="n">
        <v>46</v>
      </c>
      <c r="C17" s="6" t="n">
        <v>100</v>
      </c>
      <c r="D17" s="6" t="n">
        <v>280</v>
      </c>
      <c r="E17" s="5" t="n">
        <v>22</v>
      </c>
      <c r="F17" s="6" t="n">
        <v>30</v>
      </c>
      <c r="G17" s="5" t="n">
        <v>0</v>
      </c>
      <c r="H17" s="5" t="n">
        <v>3.25</v>
      </c>
      <c r="I17" s="2" t="n">
        <f aca="false">H17*143.04-0.2334</f>
        <v>464.6466</v>
      </c>
      <c r="L17" s="7"/>
      <c r="M17" s="15" t="s">
        <v>25</v>
      </c>
      <c r="N17" s="25"/>
      <c r="O17" s="36"/>
      <c r="P17" s="19"/>
      <c r="Q17" s="19"/>
      <c r="R17" s="19"/>
      <c r="S17" s="19"/>
      <c r="T17" s="19"/>
      <c r="U17" s="19"/>
      <c r="V17" s="19"/>
      <c r="W17" s="19"/>
      <c r="Y17" s="9"/>
      <c r="AE17" s="37"/>
      <c r="AI17" s="2"/>
    </row>
    <row r="18" s="12" customFormat="true" ht="13.8" hidden="false" customHeight="false" outlineLevel="0" collapsed="false">
      <c r="A18" s="11" t="s">
        <v>16</v>
      </c>
      <c r="C18" s="6"/>
      <c r="D18" s="6"/>
      <c r="E18" s="5"/>
      <c r="F18" s="6"/>
      <c r="G18" s="5"/>
      <c r="H18" s="13" t="n">
        <v>6.29</v>
      </c>
      <c r="I18" s="2" t="n">
        <f aca="false">H18*143.04-0.2334</f>
        <v>899.4882</v>
      </c>
      <c r="J18" s="14"/>
      <c r="K18" s="14" t="n">
        <f aca="false">I18-I17</f>
        <v>434.8416</v>
      </c>
      <c r="L18" s="7"/>
      <c r="M18" s="28"/>
      <c r="N18" s="25"/>
      <c r="O18" s="16"/>
      <c r="P18" s="17"/>
      <c r="Q18" s="16"/>
      <c r="R18" s="17"/>
      <c r="T18" s="18"/>
      <c r="U18" s="19"/>
      <c r="V18" s="19"/>
      <c r="W18" s="19"/>
      <c r="AE18" s="20"/>
      <c r="AI18" s="21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1" t="n">
        <v>304793</v>
      </c>
      <c r="B19" s="2" t="n">
        <v>46</v>
      </c>
      <c r="C19" s="6" t="n">
        <v>100</v>
      </c>
      <c r="D19" s="6" t="n">
        <v>280</v>
      </c>
      <c r="E19" s="5" t="n">
        <v>22</v>
      </c>
      <c r="F19" s="6" t="n">
        <v>30</v>
      </c>
      <c r="G19" s="5" t="n">
        <v>0</v>
      </c>
      <c r="H19" s="5" t="n">
        <v>3.58</v>
      </c>
      <c r="I19" s="2" t="n">
        <f aca="false">H19*143.04-0.2334</f>
        <v>511.8498</v>
      </c>
      <c r="L19" s="7"/>
      <c r="M19" s="15"/>
      <c r="N19" s="25"/>
      <c r="O19" s="23"/>
      <c r="P19" s="24"/>
      <c r="Q19" s="16"/>
      <c r="R19" s="17"/>
      <c r="T19" s="18"/>
      <c r="U19" s="19"/>
      <c r="V19" s="19"/>
      <c r="W19" s="19"/>
      <c r="AE19" s="20"/>
      <c r="AF19" s="2"/>
      <c r="AG19" s="21"/>
      <c r="AH19" s="21"/>
      <c r="AI19" s="21"/>
      <c r="AJ19" s="21"/>
      <c r="AK19" s="21"/>
    </row>
    <row r="20" customFormat="false" ht="23.85" hidden="false" customHeight="false" outlineLevel="0" collapsed="false">
      <c r="A20" s="11" t="s">
        <v>16</v>
      </c>
      <c r="B20" s="12" t="s">
        <v>26</v>
      </c>
      <c r="C20" s="6"/>
      <c r="D20" s="6"/>
      <c r="E20" s="5"/>
      <c r="F20" s="6"/>
      <c r="G20" s="5"/>
      <c r="H20" s="13" t="n">
        <v>6.31</v>
      </c>
      <c r="I20" s="2" t="n">
        <f aca="false">H20*143.04-0.2334</f>
        <v>902.349</v>
      </c>
      <c r="J20" s="14" t="e">
        <f aca="false">#REF!-#REF!</f>
        <v>#REF!</v>
      </c>
      <c r="K20" s="14" t="n">
        <f aca="false">I20-I19</f>
        <v>390.4992</v>
      </c>
      <c r="L20" s="7"/>
      <c r="M20" s="38" t="s">
        <v>27</v>
      </c>
      <c r="N20" s="25"/>
      <c r="O20" s="5"/>
      <c r="P20" s="5"/>
      <c r="Q20" s="5"/>
      <c r="R20" s="5"/>
      <c r="S20" s="5"/>
      <c r="T20" s="5"/>
      <c r="U20" s="5"/>
      <c r="V20" s="5"/>
      <c r="Y20" s="9"/>
      <c r="Z20" s="12"/>
      <c r="AA20" s="12"/>
      <c r="AB20" s="12"/>
      <c r="AC20" s="12"/>
      <c r="AD20" s="12"/>
      <c r="AE20" s="20"/>
      <c r="AF20" s="2"/>
      <c r="AG20" s="12"/>
      <c r="AH20" s="12"/>
      <c r="AI20" s="2"/>
    </row>
    <row r="21" s="12" customFormat="true" ht="13.8" hidden="false" customHeight="false" outlineLevel="0" collapsed="false">
      <c r="A21" s="1" t="n">
        <v>304794</v>
      </c>
      <c r="B21" s="2" t="n">
        <v>34</v>
      </c>
      <c r="C21" s="6" t="n">
        <v>100</v>
      </c>
      <c r="D21" s="6" t="n">
        <v>290</v>
      </c>
      <c r="E21" s="5" t="n">
        <v>22.5</v>
      </c>
      <c r="F21" s="6" t="n">
        <v>31</v>
      </c>
      <c r="G21" s="5" t="n">
        <v>0</v>
      </c>
      <c r="H21" s="5" t="n">
        <v>3.35</v>
      </c>
      <c r="I21" s="2" t="n">
        <f aca="false">H21*143.04-0.2334</f>
        <v>478.9506</v>
      </c>
      <c r="L21" s="7"/>
      <c r="M21" s="15" t="s">
        <v>28</v>
      </c>
      <c r="N21" s="25"/>
      <c r="O21" s="16"/>
      <c r="P21" s="17"/>
      <c r="Q21" s="16"/>
      <c r="R21" s="17"/>
      <c r="T21" s="18"/>
      <c r="U21" s="19"/>
      <c r="V21" s="19"/>
      <c r="W21" s="19"/>
      <c r="AI21" s="21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11" t="s">
        <v>16</v>
      </c>
      <c r="B22" s="12"/>
      <c r="C22" s="6"/>
      <c r="D22" s="6"/>
      <c r="E22" s="5"/>
      <c r="F22" s="6"/>
      <c r="G22" s="5"/>
      <c r="H22" s="13" t="n">
        <v>6.17</v>
      </c>
      <c r="I22" s="2" t="n">
        <f aca="false">H22*143.04-0.2334</f>
        <v>882.3234</v>
      </c>
      <c r="J22" s="14"/>
      <c r="K22" s="14" t="n">
        <f aca="false">I22-I21</f>
        <v>403.3728</v>
      </c>
      <c r="L22" s="7"/>
      <c r="M22" s="28"/>
      <c r="N22" s="25"/>
      <c r="O22" s="23"/>
      <c r="P22" s="24"/>
      <c r="Q22" s="16"/>
      <c r="R22" s="17"/>
      <c r="T22" s="18"/>
      <c r="U22" s="19"/>
      <c r="V22" s="19"/>
      <c r="W22" s="19"/>
      <c r="Z22" s="17"/>
      <c r="AA22" s="12"/>
      <c r="AB22" s="12"/>
      <c r="AC22" s="12"/>
      <c r="AD22" s="12"/>
      <c r="AE22" s="12"/>
      <c r="AF22" s="12"/>
      <c r="AG22" s="12"/>
      <c r="AH22" s="12"/>
      <c r="AI22" s="21"/>
      <c r="AJ22" s="21"/>
      <c r="AK22" s="21"/>
    </row>
    <row r="23" customFormat="false" ht="13.8" hidden="false" customHeight="false" outlineLevel="0" collapsed="false">
      <c r="A23" s="1" t="n">
        <v>304813</v>
      </c>
      <c r="B23" s="2" t="n">
        <v>34</v>
      </c>
      <c r="C23" s="6" t="n">
        <v>100</v>
      </c>
      <c r="D23" s="6" t="n">
        <v>290</v>
      </c>
      <c r="E23" s="5" t="n">
        <v>22</v>
      </c>
      <c r="F23" s="6" t="n">
        <v>31</v>
      </c>
      <c r="G23" s="5" t="n">
        <v>0</v>
      </c>
      <c r="H23" s="5" t="n">
        <v>3.95</v>
      </c>
      <c r="I23" s="2" t="n">
        <f aca="false">H23*143.04-0.2334</f>
        <v>564.7746</v>
      </c>
      <c r="L23" s="7"/>
      <c r="M23" s="15"/>
      <c r="N23" s="25"/>
      <c r="O23" s="23"/>
      <c r="P23" s="24"/>
      <c r="Q23" s="16"/>
      <c r="R23" s="17"/>
      <c r="T23" s="18"/>
      <c r="U23" s="19"/>
      <c r="V23" s="19"/>
      <c r="W23" s="19"/>
      <c r="Z23" s="39"/>
      <c r="AI23" s="21"/>
      <c r="AJ23" s="21"/>
      <c r="AK23" s="21"/>
    </row>
    <row r="24" customFormat="false" ht="13.8" hidden="false" customHeight="false" outlineLevel="0" collapsed="false">
      <c r="A24" s="11" t="s">
        <v>16</v>
      </c>
      <c r="B24" s="2"/>
      <c r="C24" s="6"/>
      <c r="D24" s="6"/>
      <c r="E24" s="5"/>
      <c r="F24" s="6"/>
      <c r="G24" s="5"/>
      <c r="H24" s="13" t="n">
        <v>6.16</v>
      </c>
      <c r="I24" s="2" t="n">
        <f aca="false">H24*143.04-0.2334</f>
        <v>880.893</v>
      </c>
      <c r="J24" s="14"/>
      <c r="K24" s="14" t="n">
        <f aca="false">I24-I23</f>
        <v>316.1184</v>
      </c>
      <c r="L24" s="7"/>
      <c r="M24" s="28"/>
      <c r="N24" s="25"/>
      <c r="O24" s="23"/>
      <c r="P24" s="24"/>
      <c r="Q24" s="16"/>
      <c r="R24" s="17"/>
      <c r="T24" s="18"/>
      <c r="U24" s="19"/>
      <c r="V24" s="19"/>
      <c r="W24" s="19"/>
      <c r="Z24" s="20"/>
      <c r="AB24" s="20"/>
      <c r="AC24" s="20"/>
      <c r="AD24" s="20"/>
      <c r="AG24" s="21"/>
      <c r="AH24" s="21"/>
      <c r="AI24" s="21"/>
      <c r="AJ24" s="21"/>
      <c r="AK24" s="21"/>
    </row>
    <row r="25" customFormat="false" ht="13.8" hidden="false" customHeight="false" outlineLevel="0" collapsed="false">
      <c r="A25" s="1" t="n">
        <v>304814</v>
      </c>
      <c r="B25" s="2" t="n">
        <v>34</v>
      </c>
      <c r="C25" s="6" t="n">
        <v>100</v>
      </c>
      <c r="D25" s="6" t="n">
        <v>290</v>
      </c>
      <c r="E25" s="5" t="n">
        <v>22.5</v>
      </c>
      <c r="F25" s="6" t="n">
        <v>31</v>
      </c>
      <c r="G25" s="5" t="n">
        <v>0</v>
      </c>
      <c r="H25" s="5" t="n">
        <v>1.78</v>
      </c>
      <c r="I25" s="2" t="n">
        <f aca="false">H25*143.04-0.2334</f>
        <v>254.3778</v>
      </c>
      <c r="L25" s="7"/>
      <c r="M25" s="15" t="s">
        <v>29</v>
      </c>
      <c r="N25" s="25"/>
      <c r="O25" s="16"/>
      <c r="P25" s="16"/>
      <c r="S25" s="19"/>
      <c r="T25" s="19"/>
      <c r="U25" s="10"/>
      <c r="V25" s="19"/>
      <c r="W25" s="19"/>
      <c r="Z25" s="20"/>
      <c r="AB25" s="20"/>
      <c r="AC25" s="20"/>
      <c r="AD25" s="20"/>
      <c r="AG25" s="21"/>
      <c r="AH25" s="21"/>
      <c r="AI25" s="21"/>
      <c r="AJ25" s="21"/>
    </row>
    <row r="26" s="12" customFormat="true" ht="13.8" hidden="false" customHeight="false" outlineLevel="0" collapsed="false">
      <c r="A26" s="11" t="s">
        <v>16</v>
      </c>
      <c r="B26" s="2"/>
      <c r="C26" s="6"/>
      <c r="D26" s="6"/>
      <c r="E26" s="5"/>
      <c r="F26" s="6"/>
      <c r="G26" s="5"/>
      <c r="H26" s="13" t="n">
        <v>4.75</v>
      </c>
      <c r="I26" s="2" t="n">
        <f aca="false">H26*143.04-0.2334</f>
        <v>679.2066</v>
      </c>
      <c r="J26" s="14"/>
      <c r="K26" s="14" t="n">
        <f aca="false">I26-I25</f>
        <v>424.8288</v>
      </c>
      <c r="L26" s="7"/>
      <c r="M26" s="28"/>
      <c r="N26" s="25"/>
      <c r="O26" s="29"/>
      <c r="P26" s="30"/>
      <c r="S26" s="19"/>
      <c r="T26" s="19"/>
      <c r="U26" s="10"/>
      <c r="V26" s="19"/>
      <c r="W26" s="19"/>
      <c r="Z26" s="20"/>
      <c r="AB26" s="20"/>
      <c r="AC26" s="20"/>
      <c r="AD26" s="20"/>
      <c r="AG26" s="21"/>
      <c r="AH26" s="21"/>
      <c r="AI26" s="21"/>
      <c r="AJ26" s="21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1" t="n">
        <v>304819</v>
      </c>
      <c r="B27" s="2" t="n">
        <v>34</v>
      </c>
      <c r="C27" s="6" t="n">
        <v>100</v>
      </c>
      <c r="D27" s="6" t="n">
        <v>290</v>
      </c>
      <c r="E27" s="5" t="n">
        <v>22.5</v>
      </c>
      <c r="F27" s="6" t="n">
        <v>31</v>
      </c>
      <c r="G27" s="5" t="n">
        <v>0</v>
      </c>
      <c r="H27" s="5" t="n">
        <v>1.78</v>
      </c>
      <c r="I27" s="2" t="n">
        <f aca="false">H27*143.04-0.2334</f>
        <v>254.3778</v>
      </c>
      <c r="L27" s="7"/>
      <c r="M27" s="15"/>
      <c r="N27" s="25"/>
      <c r="Z27" s="20"/>
      <c r="AB27" s="20"/>
      <c r="AC27" s="20"/>
      <c r="AD27" s="20"/>
      <c r="AE27" s="20"/>
      <c r="AG27" s="21"/>
      <c r="AH27" s="21"/>
      <c r="AI27" s="21"/>
      <c r="AJ27" s="21"/>
    </row>
    <row r="28" s="12" customFormat="true" ht="13.8" hidden="false" customHeight="false" outlineLevel="0" collapsed="false">
      <c r="A28" s="11" t="s">
        <v>16</v>
      </c>
      <c r="B28" s="2"/>
      <c r="C28" s="6"/>
      <c r="D28" s="6"/>
      <c r="E28" s="5"/>
      <c r="F28" s="6"/>
      <c r="G28" s="5"/>
      <c r="H28" s="13" t="n">
        <v>5.24</v>
      </c>
      <c r="I28" s="2" t="n">
        <f aca="false">H28*143.04-0.2334</f>
        <v>749.2962</v>
      </c>
      <c r="J28" s="14"/>
      <c r="K28" s="14" t="n">
        <f aca="false">I28-I27</f>
        <v>494.9184</v>
      </c>
      <c r="L28" s="7"/>
      <c r="M28" s="28"/>
      <c r="N28" s="25"/>
      <c r="O28" s="13"/>
      <c r="P28" s="13"/>
      <c r="Q28" s="13"/>
      <c r="R28" s="13"/>
      <c r="S28" s="13"/>
      <c r="T28" s="13"/>
      <c r="U28" s="13"/>
      <c r="V28" s="13"/>
      <c r="W28" s="13"/>
      <c r="AB28" s="20"/>
      <c r="AC28" s="20"/>
      <c r="AD28" s="20"/>
      <c r="AE28" s="20"/>
      <c r="AG28" s="21"/>
      <c r="AH28" s="21"/>
      <c r="AI28" s="21"/>
      <c r="AJ28" s="21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1" t="n">
        <v>304824</v>
      </c>
      <c r="B29" s="2" t="n">
        <v>34</v>
      </c>
      <c r="C29" s="6" t="n">
        <v>100</v>
      </c>
      <c r="D29" s="6" t="n">
        <v>290</v>
      </c>
      <c r="E29" s="5" t="n">
        <v>22.5</v>
      </c>
      <c r="F29" s="6" t="n">
        <v>31</v>
      </c>
      <c r="G29" s="5" t="n">
        <v>0</v>
      </c>
      <c r="H29" s="5" t="n">
        <v>2.9</v>
      </c>
      <c r="I29" s="2" t="n">
        <f aca="false">H29*143.04-0.2334</f>
        <v>414.5826</v>
      </c>
      <c r="L29" s="7"/>
      <c r="M29" s="15"/>
      <c r="N29" s="25"/>
      <c r="O29" s="32"/>
      <c r="P29" s="19"/>
      <c r="Q29" s="19"/>
      <c r="R29" s="19"/>
      <c r="S29" s="19"/>
      <c r="T29" s="19"/>
      <c r="U29" s="19"/>
      <c r="V29" s="19"/>
      <c r="W29" s="19"/>
      <c r="Y29" s="12"/>
      <c r="AB29" s="20"/>
      <c r="AC29" s="20"/>
      <c r="AD29" s="20"/>
      <c r="AE29" s="20"/>
      <c r="AG29" s="21"/>
      <c r="AH29" s="21"/>
      <c r="AI29" s="21"/>
      <c r="AJ29" s="21"/>
    </row>
    <row r="30" s="12" customFormat="true" ht="13.8" hidden="false" customHeight="false" outlineLevel="0" collapsed="false">
      <c r="A30" s="11" t="s">
        <v>16</v>
      </c>
      <c r="C30" s="6"/>
      <c r="D30" s="6"/>
      <c r="E30" s="5"/>
      <c r="F30" s="6"/>
      <c r="G30" s="5"/>
      <c r="H30" s="13" t="n">
        <v>5.85</v>
      </c>
      <c r="I30" s="2" t="n">
        <f aca="false">H30*143.04-0.2334</f>
        <v>836.5506</v>
      </c>
      <c r="J30" s="14"/>
      <c r="K30" s="14" t="n">
        <f aca="false">I30-I29</f>
        <v>421.968</v>
      </c>
      <c r="L30" s="7"/>
      <c r="M30" s="28"/>
      <c r="N30" s="25"/>
      <c r="O30" s="36"/>
      <c r="P30" s="19"/>
      <c r="Q30" s="19"/>
      <c r="R30" s="19"/>
      <c r="S30" s="19"/>
      <c r="T30" s="19"/>
      <c r="U30" s="19"/>
      <c r="V30" s="19"/>
      <c r="W30" s="19"/>
      <c r="AC30" s="20"/>
      <c r="AD30" s="20"/>
      <c r="AE30" s="20"/>
      <c r="AH30" s="21"/>
      <c r="AI30" s="21"/>
      <c r="AJ30" s="21"/>
      <c r="AK30" s="21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1" t="n">
        <v>304833</v>
      </c>
      <c r="B31" s="2" t="n">
        <v>34</v>
      </c>
      <c r="C31" s="6" t="n">
        <v>100</v>
      </c>
      <c r="D31" s="6" t="n">
        <v>290</v>
      </c>
      <c r="E31" s="5" t="n">
        <v>22.5</v>
      </c>
      <c r="F31" s="6" t="n">
        <v>31</v>
      </c>
      <c r="G31" s="5" t="n">
        <v>0</v>
      </c>
      <c r="H31" s="5" t="n">
        <v>3.62</v>
      </c>
      <c r="I31" s="2" t="n">
        <f aca="false">H31*143.04-0.2334</f>
        <v>517.5714</v>
      </c>
      <c r="L31" s="7"/>
      <c r="M31" s="15" t="s">
        <v>30</v>
      </c>
      <c r="N31" s="25"/>
      <c r="O31" s="2"/>
      <c r="P31" s="19"/>
      <c r="Q31" s="19"/>
      <c r="R31" s="19"/>
      <c r="S31" s="19"/>
      <c r="T31" s="19"/>
      <c r="U31" s="19"/>
      <c r="V31" s="19"/>
      <c r="W31" s="19"/>
      <c r="AE31" s="20"/>
      <c r="AJ31" s="21"/>
      <c r="AK31" s="21"/>
    </row>
    <row r="32" s="40" customFormat="true" ht="13.8" hidden="false" customHeight="false" outlineLevel="0" collapsed="false">
      <c r="A32" s="11" t="s">
        <v>16</v>
      </c>
      <c r="B32" s="12"/>
      <c r="C32" s="6"/>
      <c r="D32" s="6"/>
      <c r="E32" s="5"/>
      <c r="F32" s="6"/>
      <c r="G32" s="5"/>
      <c r="H32" s="13" t="n">
        <v>6.31</v>
      </c>
      <c r="I32" s="2" t="n">
        <f aca="false">H32*143.04-0.2334</f>
        <v>902.349</v>
      </c>
      <c r="J32" s="14"/>
      <c r="K32" s="14" t="n">
        <f aca="false">I32-I31</f>
        <v>384.7776</v>
      </c>
      <c r="L32" s="7"/>
      <c r="M32" s="28"/>
      <c r="N32" s="25"/>
      <c r="P32" s="41"/>
      <c r="Q32" s="41"/>
      <c r="R32" s="41"/>
      <c r="S32" s="41"/>
      <c r="T32" s="41"/>
      <c r="U32" s="41"/>
      <c r="V32" s="41"/>
      <c r="W32" s="41"/>
      <c r="Y32" s="33"/>
      <c r="Z32" s="33"/>
      <c r="AA32" s="33"/>
      <c r="AB32" s="33"/>
      <c r="AC32" s="33"/>
      <c r="AD32" s="33"/>
      <c r="AE32" s="34"/>
      <c r="AF32" s="35"/>
      <c r="AG32" s="35"/>
      <c r="AH32" s="35"/>
      <c r="AI32" s="35"/>
      <c r="AJ32" s="21"/>
      <c r="AK32" s="21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1" t="n">
        <v>304843</v>
      </c>
      <c r="B33" s="2" t="n">
        <v>34</v>
      </c>
      <c r="C33" s="6" t="n">
        <v>100</v>
      </c>
      <c r="D33" s="6" t="n">
        <v>290</v>
      </c>
      <c r="E33" s="5" t="n">
        <v>22.5</v>
      </c>
      <c r="F33" s="6" t="n">
        <v>31</v>
      </c>
      <c r="G33" s="5" t="n">
        <v>0</v>
      </c>
      <c r="H33" s="5" t="n">
        <v>3.8</v>
      </c>
      <c r="I33" s="2" t="n">
        <f aca="false">H33*143.04-0.2334</f>
        <v>543.3186</v>
      </c>
      <c r="L33" s="7"/>
      <c r="M33" s="15" t="s">
        <v>31</v>
      </c>
      <c r="N33" s="25"/>
      <c r="O33" s="42"/>
      <c r="P33" s="43"/>
      <c r="Q33" s="19"/>
      <c r="R33" s="19"/>
      <c r="S33" s="19"/>
      <c r="T33" s="43"/>
      <c r="U33" s="43"/>
      <c r="V33" s="43"/>
      <c r="W33" s="43"/>
      <c r="AE33" s="37"/>
      <c r="AJ33" s="21"/>
      <c r="AK33" s="21"/>
    </row>
    <row r="34" s="12" customFormat="true" ht="13.8" hidden="false" customHeight="false" outlineLevel="0" collapsed="false">
      <c r="A34" s="11" t="s">
        <v>16</v>
      </c>
      <c r="B34" s="2"/>
      <c r="C34" s="6"/>
      <c r="D34" s="6"/>
      <c r="E34" s="5"/>
      <c r="F34" s="6"/>
      <c r="G34" s="5"/>
      <c r="H34" s="13" t="n">
        <v>6.4</v>
      </c>
      <c r="I34" s="2" t="n">
        <f aca="false">H34*143.04-0.2334</f>
        <v>915.2226</v>
      </c>
      <c r="J34" s="14"/>
      <c r="K34" s="14" t="n">
        <f aca="false">I34-I33</f>
        <v>371.904</v>
      </c>
      <c r="L34" s="7"/>
      <c r="M34" s="28"/>
      <c r="N34" s="25"/>
      <c r="O34" s="5"/>
      <c r="P34" s="5"/>
      <c r="Q34" s="5"/>
      <c r="R34" s="5"/>
      <c r="S34" s="5"/>
      <c r="T34" s="5"/>
      <c r="U34" s="5"/>
      <c r="V34" s="5"/>
      <c r="AE34" s="20"/>
      <c r="AJ34" s="21"/>
      <c r="AK34" s="21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8" hidden="false" customHeight="false" outlineLevel="0" collapsed="false">
      <c r="A35" s="1" t="n">
        <v>304863</v>
      </c>
      <c r="B35" s="2" t="n">
        <v>34</v>
      </c>
      <c r="C35" s="6" t="n">
        <v>100</v>
      </c>
      <c r="D35" s="6" t="n">
        <v>290</v>
      </c>
      <c r="E35" s="5" t="n">
        <v>22.5</v>
      </c>
      <c r="F35" s="6" t="n">
        <v>31</v>
      </c>
      <c r="G35" s="5" t="n">
        <v>0</v>
      </c>
      <c r="H35" s="5" t="n">
        <v>3.98</v>
      </c>
      <c r="I35" s="2" t="n">
        <f aca="false">H35*143.04-0.2334</f>
        <v>569.0658</v>
      </c>
      <c r="L35" s="7"/>
      <c r="M35" s="15"/>
      <c r="N35" s="25"/>
      <c r="O35" s="16"/>
      <c r="P35" s="2"/>
      <c r="Q35" s="2"/>
      <c r="R35" s="2"/>
      <c r="S35" s="2"/>
      <c r="T35" s="2"/>
      <c r="U35" s="2"/>
      <c r="V35" s="2"/>
      <c r="AE35" s="20"/>
      <c r="AF35" s="2"/>
      <c r="AG35" s="21"/>
      <c r="AH35" s="21"/>
      <c r="AI35" s="21"/>
      <c r="AJ35" s="21"/>
      <c r="AK35" s="21"/>
    </row>
    <row r="36" s="12" customFormat="true" ht="13.8" hidden="false" customHeight="false" outlineLevel="0" collapsed="false">
      <c r="A36" s="11" t="s">
        <v>16</v>
      </c>
      <c r="B36" s="2"/>
      <c r="C36" s="6"/>
      <c r="D36" s="6"/>
      <c r="E36" s="5"/>
      <c r="F36" s="6"/>
      <c r="G36" s="5"/>
      <c r="H36" s="13" t="n">
        <v>6.53</v>
      </c>
      <c r="I36" s="2" t="n">
        <f aca="false">H36*143.04-0.2334</f>
        <v>933.8178</v>
      </c>
      <c r="J36" s="14"/>
      <c r="K36" s="14" t="n">
        <f aca="false">I36-I35</f>
        <v>364.752</v>
      </c>
      <c r="L36" s="7"/>
      <c r="M36" s="28"/>
      <c r="N36" s="25"/>
      <c r="O36" s="23"/>
      <c r="P36" s="44"/>
      <c r="Q36" s="2"/>
      <c r="R36" s="2"/>
      <c r="S36" s="2"/>
      <c r="T36" s="2"/>
      <c r="U36" s="2"/>
      <c r="V36" s="2"/>
      <c r="AE36" s="20"/>
      <c r="AF36" s="2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8" hidden="false" customHeight="false" outlineLevel="0" collapsed="false">
      <c r="A37" s="1" t="n">
        <v>304893</v>
      </c>
      <c r="B37" s="2" t="n">
        <v>34</v>
      </c>
      <c r="C37" s="6" t="n">
        <v>100</v>
      </c>
      <c r="D37" s="6" t="n">
        <v>290</v>
      </c>
      <c r="E37" s="5" t="n">
        <v>22.5</v>
      </c>
      <c r="F37" s="6" t="n">
        <v>31</v>
      </c>
      <c r="G37" s="5" t="n">
        <v>0</v>
      </c>
      <c r="H37" s="5" t="n">
        <v>4.07</v>
      </c>
      <c r="I37" s="2" t="n">
        <f aca="false">H37*143.04-0.2334</f>
        <v>581.9394</v>
      </c>
      <c r="L37" s="7"/>
      <c r="M37" s="15"/>
      <c r="N37" s="25"/>
    </row>
    <row r="38" s="49" customFormat="true" ht="13.8" hidden="false" customHeight="false" outlineLevel="0" collapsed="false">
      <c r="A38" s="45" t="s">
        <v>16</v>
      </c>
      <c r="B38" s="21"/>
      <c r="C38" s="6"/>
      <c r="D38" s="6"/>
      <c r="E38" s="5"/>
      <c r="F38" s="6"/>
      <c r="G38" s="5"/>
      <c r="H38" s="13" t="n">
        <v>6.57</v>
      </c>
      <c r="I38" s="46" t="n">
        <f aca="false">H38*143.04-0.2334</f>
        <v>939.5394</v>
      </c>
      <c r="J38" s="47"/>
      <c r="K38" s="47" t="n">
        <f aca="false">I38-I37</f>
        <v>357.6</v>
      </c>
      <c r="L38" s="7"/>
      <c r="M38" s="48"/>
      <c r="N38" s="25"/>
      <c r="X38" s="50"/>
      <c r="Z38" s="51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8" hidden="false" customHeight="false" outlineLevel="0" collapsed="false">
      <c r="A39" s="1" t="n">
        <v>304908</v>
      </c>
      <c r="B39" s="2"/>
      <c r="C39" s="6" t="n">
        <v>100</v>
      </c>
      <c r="D39" s="6" t="n">
        <v>290</v>
      </c>
      <c r="E39" s="5" t="n">
        <v>22.5</v>
      </c>
      <c r="F39" s="6" t="n">
        <v>31</v>
      </c>
      <c r="G39" s="5" t="n">
        <v>0</v>
      </c>
      <c r="H39" s="5" t="n">
        <v>4.07</v>
      </c>
      <c r="I39" s="2" t="n">
        <f aca="false">H39*143.04-0.2334</f>
        <v>581.9394</v>
      </c>
      <c r="L39" s="7"/>
      <c r="M39" s="15" t="s">
        <v>32</v>
      </c>
      <c r="N39" s="52"/>
      <c r="O39" s="52"/>
      <c r="P39" s="52"/>
      <c r="Q39" s="53"/>
      <c r="Z39" s="39"/>
    </row>
    <row r="40" s="12" customFormat="true" ht="13.8" hidden="false" customHeight="false" outlineLevel="0" collapsed="false">
      <c r="A40" s="11" t="s">
        <v>16</v>
      </c>
      <c r="B40" s="2" t="s">
        <v>33</v>
      </c>
      <c r="C40" s="6"/>
      <c r="D40" s="6"/>
      <c r="E40" s="5"/>
      <c r="F40" s="6"/>
      <c r="G40" s="5"/>
      <c r="H40" s="13" t="n">
        <v>6.6</v>
      </c>
      <c r="I40" s="2" t="n">
        <f aca="false">H40*143.04-0.2334</f>
        <v>943.8306</v>
      </c>
      <c r="J40" s="14" t="e">
        <f aca="false">#REF!-#REF!</f>
        <v>#REF!</v>
      </c>
      <c r="K40" s="14" t="n">
        <f aca="false">I40-I39</f>
        <v>361.8912</v>
      </c>
      <c r="L40" s="7"/>
      <c r="M40" s="28"/>
      <c r="N40" s="54"/>
      <c r="O40" s="54"/>
      <c r="P40" s="54"/>
      <c r="Q40" s="55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12" customFormat="true" ht="13.8" hidden="false" customHeight="false" outlineLevel="0" collapsed="false">
      <c r="A41" s="1" t="n">
        <v>304909</v>
      </c>
      <c r="B41" s="2" t="n">
        <v>34</v>
      </c>
      <c r="C41" s="6" t="n">
        <v>100</v>
      </c>
      <c r="D41" s="6" t="n">
        <v>290</v>
      </c>
      <c r="E41" s="5" t="n">
        <v>22.5</v>
      </c>
      <c r="F41" s="6" t="n">
        <v>31</v>
      </c>
      <c r="G41" s="5" t="n">
        <v>0</v>
      </c>
      <c r="H41" s="5" t="n">
        <v>1.78</v>
      </c>
      <c r="I41" s="2" t="n">
        <f aca="false">H41*143.04-0.2334</f>
        <v>254.3778</v>
      </c>
      <c r="L41" s="7"/>
      <c r="M41" s="15" t="s">
        <v>34</v>
      </c>
      <c r="N41" s="54"/>
      <c r="O41" s="54"/>
      <c r="P41" s="54"/>
      <c r="Q41" s="55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12" customFormat="true" ht="13.8" hidden="false" customHeight="false" outlineLevel="0" collapsed="false">
      <c r="A42" s="11" t="s">
        <v>16</v>
      </c>
      <c r="C42" s="6"/>
      <c r="D42" s="6"/>
      <c r="E42" s="5"/>
      <c r="F42" s="6"/>
      <c r="G42" s="6"/>
      <c r="H42" s="13" t="n">
        <v>4.75</v>
      </c>
      <c r="I42" s="2" t="n">
        <f aca="false">H42*143.04-0.2334</f>
        <v>679.2066</v>
      </c>
      <c r="J42" s="14" t="e">
        <f aca="false">#REF!-#REF!</f>
        <v>#REF!</v>
      </c>
      <c r="K42" s="14" t="n">
        <f aca="false">I42-I41</f>
        <v>424.8288</v>
      </c>
      <c r="L42" s="7"/>
      <c r="M42" s="28"/>
      <c r="N42" s="54"/>
      <c r="O42" s="54"/>
      <c r="P42" s="54"/>
      <c r="Q42" s="55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8" hidden="false" customHeight="false" outlineLevel="0" collapsed="false">
      <c r="A43" s="1" t="n">
        <v>304915</v>
      </c>
      <c r="B43" s="2" t="n">
        <v>34</v>
      </c>
      <c r="C43" s="6" t="n">
        <v>100</v>
      </c>
      <c r="D43" s="6" t="n">
        <v>290</v>
      </c>
      <c r="E43" s="5" t="n">
        <v>22.5</v>
      </c>
      <c r="F43" s="6" t="n">
        <v>31</v>
      </c>
      <c r="G43" s="5" t="n">
        <v>0</v>
      </c>
      <c r="H43" s="5" t="n">
        <v>2.458</v>
      </c>
      <c r="I43" s="2" t="n">
        <f aca="false">H43*143.04-0.2334</f>
        <v>351.35892</v>
      </c>
      <c r="L43" s="7"/>
      <c r="M43" s="15"/>
      <c r="N43" s="56"/>
      <c r="O43" s="56"/>
      <c r="P43" s="54"/>
      <c r="Q43" s="55"/>
    </row>
    <row r="44" s="12" customFormat="true" ht="13.8" hidden="false" customHeight="false" outlineLevel="0" collapsed="false">
      <c r="A44" s="11" t="s">
        <v>16</v>
      </c>
      <c r="C44" s="6"/>
      <c r="D44" s="6"/>
      <c r="E44" s="5"/>
      <c r="F44" s="6"/>
      <c r="G44" s="5"/>
      <c r="H44" s="13" t="n">
        <v>5.4</v>
      </c>
      <c r="I44" s="2" t="n">
        <f aca="false">H44*143.04-0.2334</f>
        <v>772.1826</v>
      </c>
      <c r="J44" s="14"/>
      <c r="K44" s="14" t="n">
        <f aca="false">I44-I43</f>
        <v>420.82368</v>
      </c>
      <c r="L44" s="7"/>
      <c r="M44" s="28"/>
      <c r="N44" s="54"/>
      <c r="O44" s="54"/>
      <c r="P44" s="56"/>
      <c r="Q44" s="55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" t="n">
        <v>304925</v>
      </c>
      <c r="B45" s="2" t="n">
        <v>34</v>
      </c>
      <c r="C45" s="6" t="n">
        <v>100</v>
      </c>
      <c r="D45" s="6" t="n">
        <v>290</v>
      </c>
      <c r="E45" s="5" t="n">
        <v>22.5</v>
      </c>
      <c r="F45" s="6" t="n">
        <v>31</v>
      </c>
      <c r="G45" s="5" t="n">
        <v>0</v>
      </c>
      <c r="H45" s="5" t="n">
        <v>3.58</v>
      </c>
      <c r="I45" s="2" t="n">
        <f aca="false">H45*143.04-0.2334</f>
        <v>511.8498</v>
      </c>
      <c r="L45" s="7"/>
      <c r="M45" s="15"/>
      <c r="N45" s="57"/>
      <c r="O45" s="58"/>
      <c r="P45" s="56"/>
      <c r="Q45" s="55"/>
      <c r="X45" s="17"/>
      <c r="Y45" s="17"/>
    </row>
    <row r="46" s="12" customFormat="true" ht="13.8" hidden="false" customHeight="false" outlineLevel="0" collapsed="false">
      <c r="A46" s="11" t="s">
        <v>16</v>
      </c>
      <c r="C46" s="6"/>
      <c r="D46" s="6"/>
      <c r="E46" s="5"/>
      <c r="F46" s="6"/>
      <c r="G46" s="5"/>
      <c r="H46" s="13" t="n">
        <v>6.2</v>
      </c>
      <c r="I46" s="2" t="n">
        <f aca="false">H46*143.04-0.2334</f>
        <v>886.6146</v>
      </c>
      <c r="J46" s="14"/>
      <c r="K46" s="14" t="n">
        <f aca="false">I46-I45</f>
        <v>374.7648</v>
      </c>
      <c r="L46" s="7"/>
      <c r="M46" s="28"/>
      <c r="N46" s="57"/>
      <c r="O46" s="59"/>
      <c r="P46" s="56"/>
      <c r="Q46" s="55"/>
      <c r="X46" s="39"/>
      <c r="Y46" s="17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false" customHeight="false" outlineLevel="0" collapsed="false">
      <c r="A47" s="1" t="n">
        <v>304935</v>
      </c>
      <c r="B47" s="2" t="n">
        <v>34</v>
      </c>
      <c r="C47" s="6" t="n">
        <v>100</v>
      </c>
      <c r="D47" s="6" t="n">
        <v>290</v>
      </c>
      <c r="E47" s="5" t="n">
        <v>22.5</v>
      </c>
      <c r="F47" s="6" t="n">
        <v>31</v>
      </c>
      <c r="G47" s="5" t="n">
        <v>0</v>
      </c>
      <c r="H47" s="5" t="n">
        <v>3.86</v>
      </c>
      <c r="I47" s="2" t="n">
        <f aca="false">H47*143.04-0.2334</f>
        <v>551.901</v>
      </c>
      <c r="L47" s="7"/>
      <c r="M47" s="15" t="s">
        <v>35</v>
      </c>
      <c r="X47" s="17"/>
      <c r="Y47" s="17"/>
    </row>
    <row r="48" s="12" customFormat="true" ht="13.8" hidden="false" customHeight="false" outlineLevel="0" collapsed="false">
      <c r="A48" s="11" t="s">
        <v>16</v>
      </c>
      <c r="C48" s="6"/>
      <c r="D48" s="6"/>
      <c r="E48" s="5"/>
      <c r="F48" s="6"/>
      <c r="G48" s="5"/>
      <c r="H48" s="13" t="n">
        <v>6.39</v>
      </c>
      <c r="I48" s="2" t="n">
        <f aca="false">H48*143.04-0.2334</f>
        <v>913.7922</v>
      </c>
      <c r="J48" s="14"/>
      <c r="K48" s="14" t="n">
        <f aca="false">I48-I47</f>
        <v>361.8912</v>
      </c>
      <c r="L48" s="7"/>
      <c r="M48" s="28"/>
      <c r="X48" s="39"/>
      <c r="Y48" s="17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2" customFormat="true" ht="13.8" hidden="false" customHeight="false" outlineLevel="0" collapsed="false">
      <c r="A49" s="1" t="n">
        <v>304976</v>
      </c>
      <c r="C49" s="6" t="n">
        <v>100</v>
      </c>
      <c r="D49" s="6" t="n">
        <v>290</v>
      </c>
      <c r="E49" s="5" t="n">
        <v>22.5</v>
      </c>
      <c r="F49" s="6" t="n">
        <v>31</v>
      </c>
      <c r="G49" s="5" t="n">
        <v>0</v>
      </c>
      <c r="H49" s="5" t="n">
        <v>4.02</v>
      </c>
      <c r="I49" s="2" t="n">
        <f aca="false">H49*143.04-0.2334</f>
        <v>574.7874</v>
      </c>
      <c r="L49" s="7"/>
      <c r="M49" s="15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12" customFormat="true" ht="13.8" hidden="false" customHeight="false" outlineLevel="0" collapsed="false">
      <c r="A50" s="11" t="s">
        <v>16</v>
      </c>
      <c r="B50" s="2" t="s">
        <v>36</v>
      </c>
      <c r="C50" s="6"/>
      <c r="D50" s="6"/>
      <c r="E50" s="5"/>
      <c r="F50" s="6"/>
      <c r="G50" s="5"/>
      <c r="H50" s="13" t="n">
        <v>6.5</v>
      </c>
      <c r="I50" s="2" t="n">
        <f aca="false">H50*143.04-0.2334</f>
        <v>929.5266</v>
      </c>
      <c r="J50" s="14" t="e">
        <f aca="false">#REF!-#REF!</f>
        <v>#REF!</v>
      </c>
      <c r="K50" s="14" t="n">
        <f aca="false">I50-I49</f>
        <v>354.7392</v>
      </c>
      <c r="L50" s="7"/>
      <c r="M50" s="28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62" customFormat="true" ht="19.4" hidden="false" customHeight="false" outlineLevel="0" collapsed="false">
      <c r="A51" s="60" t="s">
        <v>37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7"/>
      <c r="M51" s="61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2" customFormat="true" ht="23.85" hidden="false" customHeight="false" outlineLevel="0" collapsed="false">
      <c r="A52" s="1" t="n">
        <v>304977</v>
      </c>
      <c r="C52" s="6" t="n">
        <v>100</v>
      </c>
      <c r="D52" s="6" t="n">
        <v>280</v>
      </c>
      <c r="E52" s="5" t="n">
        <v>22</v>
      </c>
      <c r="F52" s="6" t="n">
        <v>31</v>
      </c>
      <c r="G52" s="5" t="n">
        <v>0</v>
      </c>
      <c r="H52" s="5" t="n">
        <v>1.78</v>
      </c>
      <c r="I52" s="2" t="n">
        <f aca="false">H52*143.04-0.2334</f>
        <v>254.3778</v>
      </c>
      <c r="L52" s="63" t="n">
        <v>44994</v>
      </c>
      <c r="M52" s="15" t="s">
        <v>38</v>
      </c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12" customFormat="true" ht="13.8" hidden="false" customHeight="false" outlineLevel="0" collapsed="false">
      <c r="A53" s="11" t="s">
        <v>16</v>
      </c>
      <c r="C53" s="6"/>
      <c r="D53" s="6"/>
      <c r="E53" s="5"/>
      <c r="F53" s="6"/>
      <c r="G53" s="5"/>
      <c r="H53" s="13" t="n">
        <v>4.47</v>
      </c>
      <c r="I53" s="2" t="n">
        <f aca="false">H53*143.04-0.2334</f>
        <v>639.1554</v>
      </c>
      <c r="J53" s="14"/>
      <c r="K53" s="14" t="n">
        <f aca="false">I53-I52</f>
        <v>384.7776</v>
      </c>
      <c r="L53" s="63"/>
      <c r="M53" s="28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2" customFormat="true" ht="13.8" hidden="false" customHeight="false" outlineLevel="0" collapsed="false">
      <c r="A54" s="1" t="n">
        <v>304987</v>
      </c>
      <c r="B54" s="2" t="n">
        <v>34</v>
      </c>
      <c r="C54" s="6" t="n">
        <v>100</v>
      </c>
      <c r="D54" s="6" t="n">
        <v>280</v>
      </c>
      <c r="E54" s="5" t="n">
        <v>22</v>
      </c>
      <c r="F54" s="6" t="n">
        <v>31</v>
      </c>
      <c r="G54" s="5" t="n">
        <v>0</v>
      </c>
      <c r="H54" s="5" t="n">
        <v>2.53</v>
      </c>
      <c r="I54" s="2" t="n">
        <f aca="false">H54*143.04-0.2334</f>
        <v>361.6578</v>
      </c>
      <c r="L54" s="63"/>
      <c r="M54" s="15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12" customFormat="true" ht="13.8" hidden="false" customHeight="false" outlineLevel="0" collapsed="false">
      <c r="A55" s="11" t="s">
        <v>16</v>
      </c>
      <c r="B55" s="2"/>
      <c r="C55" s="6"/>
      <c r="D55" s="6"/>
      <c r="E55" s="5"/>
      <c r="F55" s="6"/>
      <c r="G55" s="5"/>
      <c r="H55" s="13" t="n">
        <v>5.54</v>
      </c>
      <c r="I55" s="2" t="n">
        <f aca="false">H55*143.04-0.2334</f>
        <v>792.2082</v>
      </c>
      <c r="J55" s="14"/>
      <c r="K55" s="14" t="n">
        <f aca="false">I55-I54</f>
        <v>430.5504</v>
      </c>
      <c r="L55" s="63"/>
      <c r="M55" s="28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2" customFormat="true" ht="13.8" hidden="false" customHeight="false" outlineLevel="0" collapsed="false">
      <c r="A56" s="1" t="n">
        <v>304997</v>
      </c>
      <c r="B56" s="2" t="n">
        <v>34</v>
      </c>
      <c r="C56" s="6" t="n">
        <v>100</v>
      </c>
      <c r="D56" s="6" t="n">
        <v>280</v>
      </c>
      <c r="E56" s="5" t="n">
        <v>22</v>
      </c>
      <c r="F56" s="6" t="n">
        <v>31</v>
      </c>
      <c r="G56" s="5" t="n">
        <v>0</v>
      </c>
      <c r="H56" s="5" t="n">
        <v>3.46</v>
      </c>
      <c r="I56" s="2" t="n">
        <f aca="false">H56*143.04-0.2334</f>
        <v>494.685</v>
      </c>
      <c r="L56" s="63"/>
      <c r="M56" s="15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12" customFormat="true" ht="13.8" hidden="false" customHeight="false" outlineLevel="0" collapsed="false">
      <c r="A57" s="11" t="s">
        <v>16</v>
      </c>
      <c r="B57" s="2"/>
      <c r="C57" s="6"/>
      <c r="D57" s="6"/>
      <c r="E57" s="5"/>
      <c r="F57" s="6"/>
      <c r="G57" s="5"/>
      <c r="H57" s="13" t="n">
        <v>6.11</v>
      </c>
      <c r="I57" s="2" t="n">
        <f aca="false">H57*143.04-0.2334</f>
        <v>873.741</v>
      </c>
      <c r="J57" s="14"/>
      <c r="K57" s="14" t="n">
        <f aca="false">I57-I56</f>
        <v>379.056</v>
      </c>
      <c r="L57" s="63"/>
      <c r="M57" s="28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2" customFormat="true" ht="13.8" hidden="false" customHeight="false" outlineLevel="0" collapsed="false">
      <c r="A58" s="1" t="n">
        <v>305017</v>
      </c>
      <c r="B58" s="2" t="n">
        <v>34</v>
      </c>
      <c r="C58" s="6" t="n">
        <v>100</v>
      </c>
      <c r="D58" s="6" t="n">
        <v>280</v>
      </c>
      <c r="E58" s="5" t="n">
        <v>22</v>
      </c>
      <c r="F58" s="6" t="n">
        <v>31</v>
      </c>
      <c r="G58" s="5" t="n">
        <v>0</v>
      </c>
      <c r="H58" s="5" t="n">
        <v>3.84</v>
      </c>
      <c r="I58" s="2" t="n">
        <f aca="false">H58*143.04-0.2334</f>
        <v>549.0402</v>
      </c>
      <c r="L58" s="63"/>
      <c r="M58" s="15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12" customFormat="true" ht="13.8" hidden="false" customHeight="false" outlineLevel="0" collapsed="false">
      <c r="A59" s="11" t="s">
        <v>16</v>
      </c>
      <c r="B59" s="2"/>
      <c r="C59" s="6"/>
      <c r="D59" s="6"/>
      <c r="E59" s="5"/>
      <c r="F59" s="6"/>
      <c r="G59" s="5"/>
      <c r="H59" s="13" t="n">
        <v>6.34</v>
      </c>
      <c r="I59" s="2" t="n">
        <f aca="false">H59*143.04-0.2334</f>
        <v>906.6402</v>
      </c>
      <c r="J59" s="14"/>
      <c r="K59" s="14" t="n">
        <f aca="false">I59-I58</f>
        <v>357.6</v>
      </c>
      <c r="L59" s="63"/>
      <c r="M59" s="28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2" customFormat="true" ht="13.8" hidden="false" customHeight="false" outlineLevel="0" collapsed="false">
      <c r="A60" s="1" t="n">
        <v>305057</v>
      </c>
      <c r="B60" s="2" t="n">
        <v>34</v>
      </c>
      <c r="C60" s="6" t="n">
        <v>100</v>
      </c>
      <c r="D60" s="6" t="n">
        <v>280</v>
      </c>
      <c r="E60" s="5" t="n">
        <v>22</v>
      </c>
      <c r="F60" s="6" t="n">
        <v>31</v>
      </c>
      <c r="G60" s="5" t="n">
        <v>0</v>
      </c>
      <c r="H60" s="5" t="n">
        <v>4.02</v>
      </c>
      <c r="I60" s="2" t="n">
        <f aca="false">H60*143.04-0.2334</f>
        <v>574.7874</v>
      </c>
      <c r="L60" s="63"/>
      <c r="M60" s="15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64" customFormat="true" ht="13.8" hidden="false" customHeight="false" outlineLevel="0" collapsed="false">
      <c r="A61" s="11" t="s">
        <v>16</v>
      </c>
      <c r="B61" s="12"/>
      <c r="C61" s="6"/>
      <c r="D61" s="6"/>
      <c r="E61" s="5"/>
      <c r="F61" s="6"/>
      <c r="G61" s="5"/>
      <c r="H61" s="13" t="n">
        <v>6.5</v>
      </c>
      <c r="I61" s="2" t="n">
        <f aca="false">H61*143.04-0.2334</f>
        <v>929.5266</v>
      </c>
      <c r="J61" s="14"/>
      <c r="K61" s="14" t="n">
        <f aca="false">I61-I60</f>
        <v>354.7392</v>
      </c>
      <c r="L61" s="63"/>
      <c r="M61" s="28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2" customFormat="true" ht="13.8" hidden="false" customHeight="false" outlineLevel="0" collapsed="false">
      <c r="A62" s="1" t="n">
        <v>305097</v>
      </c>
      <c r="B62" s="2" t="n">
        <v>34</v>
      </c>
      <c r="C62" s="6" t="n">
        <v>100</v>
      </c>
      <c r="D62" s="6" t="n">
        <v>280</v>
      </c>
      <c r="E62" s="5" t="n">
        <v>22</v>
      </c>
      <c r="F62" s="6" t="n">
        <v>31</v>
      </c>
      <c r="G62" s="5" t="n">
        <v>0</v>
      </c>
      <c r="H62" s="5" t="n">
        <v>4.02</v>
      </c>
      <c r="I62" s="2" t="n">
        <f aca="false">H62*143.04-0.2334</f>
        <v>574.7874</v>
      </c>
      <c r="L62" s="63"/>
      <c r="M62" s="15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12" customFormat="true" ht="13.8" hidden="false" customHeight="false" outlineLevel="0" collapsed="false">
      <c r="A63" s="11" t="s">
        <v>16</v>
      </c>
      <c r="B63" s="12" t="s">
        <v>39</v>
      </c>
      <c r="C63" s="6"/>
      <c r="D63" s="6"/>
      <c r="E63" s="5"/>
      <c r="F63" s="6"/>
      <c r="G63" s="5"/>
      <c r="H63" s="13" t="n">
        <v>6.5</v>
      </c>
      <c r="I63" s="2" t="n">
        <f aca="false">H63*143.04-0.2334</f>
        <v>929.5266</v>
      </c>
      <c r="J63" s="14"/>
      <c r="K63" s="14" t="n">
        <f aca="false">I63-I62</f>
        <v>354.7392</v>
      </c>
      <c r="L63" s="63"/>
      <c r="M63" s="15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" customFormat="true" ht="13.8" hidden="false" customHeight="false" outlineLevel="0" collapsed="false">
      <c r="A64" s="1" t="n">
        <v>305098</v>
      </c>
      <c r="B64" s="2" t="n">
        <v>34</v>
      </c>
      <c r="C64" s="6" t="n">
        <v>100</v>
      </c>
      <c r="D64" s="6" t="n">
        <v>280</v>
      </c>
      <c r="E64" s="5" t="n">
        <v>22</v>
      </c>
      <c r="F64" s="6" t="n">
        <v>31</v>
      </c>
      <c r="G64" s="5" t="n">
        <v>0</v>
      </c>
      <c r="H64" s="5" t="n">
        <v>1.78</v>
      </c>
      <c r="I64" s="2" t="n">
        <f aca="false">H64*143.04-0.2334</f>
        <v>254.3778</v>
      </c>
      <c r="L64" s="63"/>
      <c r="M64" s="15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12" customFormat="true" ht="13.8" hidden="false" customHeight="false" outlineLevel="0" collapsed="false">
      <c r="A65" s="11" t="s">
        <v>16</v>
      </c>
      <c r="B65" s="2"/>
      <c r="C65" s="6"/>
      <c r="D65" s="6"/>
      <c r="E65" s="5"/>
      <c r="F65" s="6"/>
      <c r="G65" s="5"/>
      <c r="H65" s="13" t="n">
        <v>4.47</v>
      </c>
      <c r="I65" s="2" t="n">
        <f aca="false">H65*143.04-0.2334</f>
        <v>639.1554</v>
      </c>
      <c r="J65" s="14"/>
      <c r="K65" s="14" t="n">
        <f aca="false">I65-I64</f>
        <v>384.7776</v>
      </c>
      <c r="L65" s="63"/>
      <c r="M65" s="28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2" customFormat="true" ht="13.8" hidden="false" customHeight="false" outlineLevel="0" collapsed="false">
      <c r="A66" s="1" t="n">
        <v>305108</v>
      </c>
      <c r="B66" s="2" t="n">
        <v>34</v>
      </c>
      <c r="C66" s="6" t="n">
        <v>100</v>
      </c>
      <c r="D66" s="6" t="n">
        <v>280</v>
      </c>
      <c r="E66" s="5" t="n">
        <v>22</v>
      </c>
      <c r="F66" s="6" t="n">
        <v>31</v>
      </c>
      <c r="G66" s="5" t="n">
        <v>0</v>
      </c>
      <c r="H66" s="5" t="n">
        <v>2.83</v>
      </c>
      <c r="I66" s="2" t="n">
        <f aca="false">H66*143.04-0.2334</f>
        <v>404.5698</v>
      </c>
      <c r="L66" s="63"/>
      <c r="M66" s="65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12" customFormat="true" ht="13.8" hidden="false" customHeight="false" outlineLevel="0" collapsed="false">
      <c r="A67" s="11" t="s">
        <v>16</v>
      </c>
      <c r="B67" s="2"/>
      <c r="C67" s="6"/>
      <c r="D67" s="6"/>
      <c r="E67" s="5"/>
      <c r="F67" s="6"/>
      <c r="G67" s="5"/>
      <c r="H67" s="13" t="n">
        <v>5.64</v>
      </c>
      <c r="I67" s="2" t="n">
        <f aca="false">H67*143.04-0.2334</f>
        <v>806.5122</v>
      </c>
      <c r="J67" s="14"/>
      <c r="K67" s="14" t="n">
        <f aca="false">I67-I66</f>
        <v>401.9424</v>
      </c>
      <c r="L67" s="63"/>
      <c r="M67" s="15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2" customFormat="true" ht="13.8" hidden="false" customHeight="false" outlineLevel="0" collapsed="false">
      <c r="A68" s="1" t="n">
        <v>305118</v>
      </c>
      <c r="B68" s="2" t="n">
        <v>34</v>
      </c>
      <c r="C68" s="6" t="n">
        <v>100</v>
      </c>
      <c r="D68" s="6" t="n">
        <v>280</v>
      </c>
      <c r="E68" s="5" t="n">
        <v>22</v>
      </c>
      <c r="F68" s="6" t="n">
        <v>31</v>
      </c>
      <c r="G68" s="5" t="n">
        <v>0</v>
      </c>
      <c r="H68" s="5" t="n">
        <v>3.62</v>
      </c>
      <c r="I68" s="2" t="n">
        <f aca="false">H68*143.04-0.2334</f>
        <v>517.5714</v>
      </c>
      <c r="L68" s="63"/>
      <c r="M68" s="1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12" customFormat="true" ht="13.8" hidden="false" customHeight="false" outlineLevel="0" collapsed="false">
      <c r="A69" s="11" t="s">
        <v>16</v>
      </c>
      <c r="B69" s="21"/>
      <c r="C69" s="6"/>
      <c r="D69" s="6"/>
      <c r="E69" s="5"/>
      <c r="F69" s="6"/>
      <c r="G69" s="5"/>
      <c r="H69" s="13" t="n">
        <v>6.17</v>
      </c>
      <c r="I69" s="2" t="n">
        <f aca="false">H69*143.04-0.2334</f>
        <v>882.3234</v>
      </c>
      <c r="J69" s="14"/>
      <c r="K69" s="14" t="n">
        <f aca="false">I69-I68</f>
        <v>364.752</v>
      </c>
      <c r="L69" s="63"/>
      <c r="M69" s="15" t="s">
        <v>40</v>
      </c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2" customFormat="true" ht="13.8" hidden="false" customHeight="false" outlineLevel="0" collapsed="false">
      <c r="A70" s="1" t="n">
        <v>305158</v>
      </c>
      <c r="B70" s="2" t="n">
        <v>34</v>
      </c>
      <c r="C70" s="6" t="n">
        <v>100</v>
      </c>
      <c r="D70" s="6" t="n">
        <v>280</v>
      </c>
      <c r="E70" s="5" t="n">
        <v>22</v>
      </c>
      <c r="F70" s="6" t="n">
        <v>31</v>
      </c>
      <c r="G70" s="5" t="n">
        <v>0</v>
      </c>
      <c r="H70" s="5" t="n">
        <v>4</v>
      </c>
      <c r="I70" s="2" t="n">
        <f aca="false">H70*143.04-0.2334</f>
        <v>571.9266</v>
      </c>
      <c r="L70" s="63"/>
      <c r="M70" s="1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12" customFormat="true" ht="13.8" hidden="false" customHeight="false" outlineLevel="0" collapsed="false">
      <c r="A71" s="11" t="s">
        <v>16</v>
      </c>
      <c r="B71" s="2"/>
      <c r="C71" s="6"/>
      <c r="D71" s="6"/>
      <c r="E71" s="5"/>
      <c r="F71" s="6"/>
      <c r="G71" s="5"/>
      <c r="H71" s="13" t="n">
        <v>6.48</v>
      </c>
      <c r="I71" s="2" t="n">
        <f aca="false">H71*143.04-0.2334</f>
        <v>926.6658</v>
      </c>
      <c r="J71" s="14"/>
      <c r="K71" s="14" t="n">
        <f aca="false">I71-I70</f>
        <v>354.7392</v>
      </c>
      <c r="L71" s="63"/>
      <c r="M71" s="15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2" customFormat="true" ht="13.8" hidden="false" customHeight="false" outlineLevel="0" collapsed="false">
      <c r="A72" s="1" t="n">
        <v>305190</v>
      </c>
      <c r="B72" s="2" t="n">
        <v>34</v>
      </c>
      <c r="C72" s="6" t="n">
        <v>100</v>
      </c>
      <c r="D72" s="6" t="n">
        <v>280</v>
      </c>
      <c r="E72" s="5" t="n">
        <v>22</v>
      </c>
      <c r="F72" s="6" t="n">
        <v>31</v>
      </c>
      <c r="G72" s="5" t="n">
        <v>0</v>
      </c>
      <c r="H72" s="5" t="n">
        <v>4</v>
      </c>
      <c r="I72" s="2" t="n">
        <f aca="false">H72*143.04-0.2334</f>
        <v>571.9266</v>
      </c>
      <c r="L72" s="63"/>
      <c r="M72" s="1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12" customFormat="true" ht="13.8" hidden="false" customHeight="false" outlineLevel="0" collapsed="false">
      <c r="A73" s="11" t="s">
        <v>16</v>
      </c>
      <c r="B73" s="12" t="s">
        <v>41</v>
      </c>
      <c r="C73" s="5"/>
      <c r="D73" s="2"/>
      <c r="E73" s="5"/>
      <c r="F73" s="5"/>
      <c r="G73" s="2"/>
      <c r="H73" s="13" t="n">
        <v>6.48</v>
      </c>
      <c r="I73" s="2" t="n">
        <f aca="false">H73*143.04-0.2334</f>
        <v>926.6658</v>
      </c>
      <c r="J73" s="14"/>
      <c r="K73" s="14" t="n">
        <f aca="false">I73-I72</f>
        <v>354.7392</v>
      </c>
      <c r="L73" s="63"/>
      <c r="M73" s="65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2" customFormat="true" ht="13.8" hidden="false" customHeight="false" outlineLevel="0" collapsed="false">
      <c r="A74" s="1" t="n">
        <v>305210</v>
      </c>
      <c r="B74" s="2" t="n">
        <v>34</v>
      </c>
      <c r="C74" s="6" t="n">
        <v>100</v>
      </c>
      <c r="D74" s="6" t="n">
        <v>280</v>
      </c>
      <c r="E74" s="5" t="n">
        <v>22</v>
      </c>
      <c r="F74" s="6" t="n">
        <v>31</v>
      </c>
      <c r="G74" s="5" t="n">
        <v>0</v>
      </c>
      <c r="H74" s="5" t="n">
        <v>3.6</v>
      </c>
      <c r="I74" s="2" t="n">
        <f aca="false">H74*143.04-0.2334</f>
        <v>514.7106</v>
      </c>
      <c r="L74" s="63"/>
      <c r="M74" s="15" t="s">
        <v>42</v>
      </c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12" customFormat="true" ht="13.8" hidden="false" customHeight="false" outlineLevel="0" collapsed="false">
      <c r="A75" s="11" t="s">
        <v>16</v>
      </c>
      <c r="C75" s="6"/>
      <c r="D75" s="6"/>
      <c r="E75" s="5"/>
      <c r="F75" s="6"/>
      <c r="G75" s="5"/>
      <c r="H75" s="13" t="n">
        <v>6.12</v>
      </c>
      <c r="I75" s="2" t="n">
        <f aca="false">H75*143.04-0.2334</f>
        <v>875.1714</v>
      </c>
      <c r="J75" s="14"/>
      <c r="K75" s="14" t="n">
        <f aca="false">I75-I74</f>
        <v>360.4608</v>
      </c>
      <c r="L75" s="63"/>
      <c r="M75" s="1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2" customFormat="true" ht="13.8" hidden="false" customHeight="false" outlineLevel="0" collapsed="false">
      <c r="A76" s="1" t="n">
        <v>305270</v>
      </c>
      <c r="B76" s="2" t="n">
        <v>34</v>
      </c>
      <c r="C76" s="6" t="n">
        <v>100</v>
      </c>
      <c r="D76" s="6" t="n">
        <v>280</v>
      </c>
      <c r="E76" s="5" t="n">
        <v>22</v>
      </c>
      <c r="F76" s="6" t="n">
        <v>31</v>
      </c>
      <c r="G76" s="5" t="n">
        <v>0</v>
      </c>
      <c r="H76" s="5" t="n">
        <v>4</v>
      </c>
      <c r="I76" s="2" t="n">
        <f aca="false">H76*143.04-0.2334</f>
        <v>571.9266</v>
      </c>
      <c r="L76" s="63"/>
      <c r="M76" s="15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12" customFormat="true" ht="13.8" hidden="false" customHeight="false" outlineLevel="0" collapsed="false">
      <c r="A77" s="11" t="s">
        <v>16</v>
      </c>
      <c r="B77" s="12" t="s">
        <v>41</v>
      </c>
      <c r="C77" s="6"/>
      <c r="D77" s="6"/>
      <c r="E77" s="5"/>
      <c r="F77" s="6"/>
      <c r="G77" s="5"/>
      <c r="H77" s="13" t="n">
        <v>6.48</v>
      </c>
      <c r="I77" s="2" t="n">
        <f aca="false">H77*143.04-0.2334</f>
        <v>926.6658</v>
      </c>
      <c r="J77" s="14"/>
      <c r="K77" s="14" t="n">
        <f aca="false">I77-I76</f>
        <v>354.7392</v>
      </c>
      <c r="L77" s="63"/>
      <c r="M77" s="1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12" customFormat="true" ht="13.8" hidden="false" customHeight="false" outlineLevel="0" collapsed="false">
      <c r="A78" s="1" t="n">
        <v>305275</v>
      </c>
      <c r="B78" s="2" t="n">
        <v>34</v>
      </c>
      <c r="C78" s="6" t="n">
        <v>100</v>
      </c>
      <c r="D78" s="6" t="n">
        <v>280</v>
      </c>
      <c r="E78" s="5" t="n">
        <v>22</v>
      </c>
      <c r="F78" s="6" t="n">
        <v>31</v>
      </c>
      <c r="G78" s="5" t="n">
        <v>0</v>
      </c>
      <c r="H78" s="5" t="n">
        <v>2.06</v>
      </c>
      <c r="I78" s="2" t="n">
        <f aca="false">H78*143.04-0.2334</f>
        <v>294.429</v>
      </c>
      <c r="L78" s="63"/>
      <c r="M78" s="15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2" customFormat="true" ht="13.8" hidden="false" customHeight="false" outlineLevel="0" collapsed="false">
      <c r="A79" s="11" t="s">
        <v>16</v>
      </c>
      <c r="B79" s="12"/>
      <c r="C79" s="6"/>
      <c r="D79" s="6"/>
      <c r="E79" s="5"/>
      <c r="F79" s="6"/>
      <c r="G79" s="5"/>
      <c r="H79" s="13" t="n">
        <v>4.93</v>
      </c>
      <c r="I79" s="2" t="n">
        <f aca="false">H79*143.04-0.2334</f>
        <v>704.9538</v>
      </c>
      <c r="J79" s="14"/>
      <c r="K79" s="14" t="n">
        <f aca="false">I79-I78</f>
        <v>410.5248</v>
      </c>
      <c r="L79" s="63"/>
      <c r="M79" s="1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12" customFormat="true" ht="13.8" hidden="false" customHeight="false" outlineLevel="0" collapsed="false">
      <c r="A80" s="1" t="n">
        <v>305290</v>
      </c>
      <c r="B80" s="2" t="n">
        <v>34</v>
      </c>
      <c r="C80" s="6" t="n">
        <v>100</v>
      </c>
      <c r="D80" s="6" t="n">
        <v>280</v>
      </c>
      <c r="E80" s="5" t="n">
        <v>22</v>
      </c>
      <c r="F80" s="6" t="n">
        <v>31</v>
      </c>
      <c r="G80" s="5" t="n">
        <v>0</v>
      </c>
      <c r="H80" s="5" t="n">
        <v>3.72</v>
      </c>
      <c r="I80" s="2" t="n">
        <f aca="false">H80*143.04-0.2334</f>
        <v>531.8754</v>
      </c>
      <c r="L80" s="63"/>
      <c r="M80" s="15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2" customFormat="true" ht="13.8" hidden="false" customHeight="false" outlineLevel="0" collapsed="false">
      <c r="A81" s="11" t="s">
        <v>16</v>
      </c>
      <c r="B81" s="12"/>
      <c r="C81" s="6"/>
      <c r="D81" s="6"/>
      <c r="E81" s="5"/>
      <c r="F81" s="6"/>
      <c r="G81" s="5"/>
      <c r="H81" s="13" t="n">
        <v>6.15</v>
      </c>
      <c r="I81" s="2" t="n">
        <f aca="false">H81*143.04-0.2334</f>
        <v>879.4626</v>
      </c>
      <c r="J81" s="14"/>
      <c r="K81" s="14" t="n">
        <f aca="false">I81-I80</f>
        <v>347.5872</v>
      </c>
      <c r="L81" s="63"/>
      <c r="M81" s="1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12" customFormat="true" ht="13.8" hidden="false" customHeight="false" outlineLevel="0" collapsed="false">
      <c r="A82" s="1" t="n">
        <v>305345</v>
      </c>
      <c r="B82" s="2" t="n">
        <v>34</v>
      </c>
      <c r="C82" s="6" t="n">
        <v>100</v>
      </c>
      <c r="D82" s="6" t="n">
        <v>280</v>
      </c>
      <c r="E82" s="5" t="n">
        <v>22</v>
      </c>
      <c r="F82" s="6" t="n">
        <v>31</v>
      </c>
      <c r="G82" s="5" t="n">
        <v>0</v>
      </c>
      <c r="H82" s="5" t="n">
        <v>4.05</v>
      </c>
      <c r="I82" s="2" t="n">
        <f aca="false">H82*143.04-0.2334</f>
        <v>579.0786</v>
      </c>
      <c r="L82" s="63"/>
      <c r="M82" s="15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2" customFormat="true" ht="13.8" hidden="false" customHeight="false" outlineLevel="0" collapsed="false">
      <c r="A83" s="11" t="s">
        <v>16</v>
      </c>
      <c r="B83" s="12" t="s">
        <v>43</v>
      </c>
      <c r="C83" s="5"/>
      <c r="D83" s="5"/>
      <c r="E83" s="5"/>
      <c r="F83" s="5"/>
      <c r="G83" s="5"/>
      <c r="H83" s="13" t="n">
        <v>6.48</v>
      </c>
      <c r="I83" s="2" t="n">
        <f aca="false">H83*143.04-0.2334</f>
        <v>926.6658</v>
      </c>
      <c r="J83" s="14"/>
      <c r="K83" s="14" t="n">
        <f aca="false">I83-I82</f>
        <v>347.5872</v>
      </c>
      <c r="L83" s="63"/>
      <c r="M83" s="1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2" customFormat="true" ht="19.4" hidden="false" customHeight="false" outlineLevel="0" collapsed="false">
      <c r="A84" s="60" t="s">
        <v>44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3"/>
      <c r="M84" s="1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12" customFormat="true" ht="13.8" hidden="false" customHeight="false" outlineLevel="0" collapsed="false">
      <c r="A85" s="1" t="n">
        <v>305346</v>
      </c>
      <c r="C85" s="6" t="n">
        <v>100</v>
      </c>
      <c r="D85" s="6" t="n">
        <v>280</v>
      </c>
      <c r="E85" s="5" t="n">
        <v>22</v>
      </c>
      <c r="F85" s="6" t="n">
        <v>31</v>
      </c>
      <c r="G85" s="5" t="n">
        <v>0</v>
      </c>
      <c r="H85" s="5" t="n">
        <v>1.78</v>
      </c>
      <c r="I85" s="2" t="n">
        <f aca="false">H85*143.04-0.2334</f>
        <v>254.3778</v>
      </c>
      <c r="L85" s="63" t="n">
        <v>44999</v>
      </c>
      <c r="M85" s="15" t="s">
        <v>45</v>
      </c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2" customFormat="true" ht="13.8" hidden="false" customHeight="false" outlineLevel="0" collapsed="false">
      <c r="A86" s="11" t="s">
        <v>16</v>
      </c>
      <c r="C86" s="6"/>
      <c r="D86" s="6"/>
      <c r="E86" s="5"/>
      <c r="F86" s="6"/>
      <c r="G86" s="5"/>
      <c r="H86" s="13" t="n">
        <v>3.8</v>
      </c>
      <c r="I86" s="2" t="n">
        <f aca="false">H86*143.04-0.2334</f>
        <v>543.3186</v>
      </c>
      <c r="J86" s="14"/>
      <c r="K86" s="14" t="n">
        <f aca="false">I86-I85</f>
        <v>288.9408</v>
      </c>
      <c r="L86" s="63"/>
      <c r="M86" s="15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12" customFormat="true" ht="13.8" hidden="false" customHeight="false" outlineLevel="0" collapsed="false">
      <c r="A87" s="1" t="n">
        <v>305353</v>
      </c>
      <c r="B87" s="2" t="n">
        <v>34</v>
      </c>
      <c r="C87" s="6" t="n">
        <v>100</v>
      </c>
      <c r="D87" s="6" t="n">
        <v>280</v>
      </c>
      <c r="E87" s="5" t="n">
        <v>22</v>
      </c>
      <c r="F87" s="6" t="n">
        <v>31</v>
      </c>
      <c r="G87" s="5" t="n">
        <v>0</v>
      </c>
      <c r="H87" s="5" t="n">
        <v>1.87</v>
      </c>
      <c r="I87" s="2" t="n">
        <f aca="false">H87*143.04-0.2334</f>
        <v>267.2514</v>
      </c>
      <c r="L87" s="63"/>
      <c r="M87" s="15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2" customFormat="true" ht="13.8" hidden="false" customHeight="false" outlineLevel="0" collapsed="false">
      <c r="A88" s="11" t="s">
        <v>16</v>
      </c>
      <c r="C88" s="6"/>
      <c r="D88" s="6"/>
      <c r="E88" s="5"/>
      <c r="F88" s="6"/>
      <c r="G88" s="5"/>
      <c r="H88" s="13" t="n">
        <v>4.96</v>
      </c>
      <c r="I88" s="2" t="n">
        <f aca="false">H88*143.04-0.2334</f>
        <v>709.245</v>
      </c>
      <c r="J88" s="14"/>
      <c r="K88" s="14" t="n">
        <f aca="false">I88-I87</f>
        <v>441.9936</v>
      </c>
      <c r="L88" s="63"/>
      <c r="M88" s="15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12" customFormat="true" ht="13.8" hidden="false" customHeight="false" outlineLevel="0" collapsed="false">
      <c r="A89" s="1" t="n">
        <v>305362</v>
      </c>
      <c r="B89" s="2" t="n">
        <v>34</v>
      </c>
      <c r="C89" s="6" t="n">
        <v>100</v>
      </c>
      <c r="D89" s="6" t="n">
        <v>280</v>
      </c>
      <c r="E89" s="5" t="n">
        <v>22</v>
      </c>
      <c r="F89" s="6" t="n">
        <v>31</v>
      </c>
      <c r="G89" s="5" t="n">
        <v>0</v>
      </c>
      <c r="H89" s="5" t="n">
        <v>3.27</v>
      </c>
      <c r="I89" s="2" t="n">
        <f aca="false">H89*143.04-0.2334</f>
        <v>467.5074</v>
      </c>
      <c r="L89" s="63"/>
      <c r="M89" s="1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s="2" customFormat="true" ht="13.8" hidden="false" customHeight="false" outlineLevel="0" collapsed="false">
      <c r="A90" s="11" t="s">
        <v>16</v>
      </c>
      <c r="C90" s="6"/>
      <c r="D90" s="6"/>
      <c r="E90" s="5"/>
      <c r="F90" s="6"/>
      <c r="G90" s="5"/>
      <c r="H90" s="13" t="n">
        <v>5.87</v>
      </c>
      <c r="I90" s="2" t="n">
        <f aca="false">H90*143.04-0.2334</f>
        <v>839.4114</v>
      </c>
      <c r="J90" s="14"/>
      <c r="K90" s="14" t="n">
        <f aca="false">I90-I89</f>
        <v>371.904</v>
      </c>
      <c r="L90" s="63"/>
      <c r="M90" s="15" t="s">
        <v>46</v>
      </c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12" customFormat="true" ht="13.8" hidden="false" customHeight="false" outlineLevel="0" collapsed="false">
      <c r="A91" s="1" t="n">
        <v>305377</v>
      </c>
      <c r="B91" s="2" t="n">
        <v>34</v>
      </c>
      <c r="C91" s="6" t="n">
        <v>100</v>
      </c>
      <c r="D91" s="6" t="n">
        <v>280</v>
      </c>
      <c r="E91" s="5" t="n">
        <v>22</v>
      </c>
      <c r="F91" s="6" t="n">
        <v>31</v>
      </c>
      <c r="G91" s="5" t="n">
        <v>0</v>
      </c>
      <c r="H91" s="5" t="n">
        <v>3.74</v>
      </c>
      <c r="I91" s="2" t="n">
        <f aca="false">H91*143.04-0.2334</f>
        <v>534.7362</v>
      </c>
      <c r="L91" s="63"/>
      <c r="M91" s="15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12" customFormat="true" ht="13.8" hidden="false" customHeight="false" outlineLevel="0" collapsed="false">
      <c r="A92" s="11" t="s">
        <v>16</v>
      </c>
      <c r="B92" s="2"/>
      <c r="C92" s="6"/>
      <c r="D92" s="6"/>
      <c r="E92" s="5"/>
      <c r="F92" s="6"/>
      <c r="G92" s="5"/>
      <c r="H92" s="13" t="n">
        <v>6.2</v>
      </c>
      <c r="I92" s="2" t="n">
        <f aca="false">H92*143.04-0.2334</f>
        <v>886.6146</v>
      </c>
      <c r="J92" s="14"/>
      <c r="K92" s="14" t="n">
        <f aca="false">I92-I91</f>
        <v>351.8784</v>
      </c>
      <c r="L92" s="63"/>
      <c r="M92" s="15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s="12" customFormat="true" ht="13.8" hidden="false" customHeight="false" outlineLevel="0" collapsed="false">
      <c r="A93" s="1" t="n">
        <v>305467</v>
      </c>
      <c r="B93" s="2" t="n">
        <v>34</v>
      </c>
      <c r="C93" s="6" t="n">
        <v>100</v>
      </c>
      <c r="D93" s="6" t="n">
        <v>280</v>
      </c>
      <c r="E93" s="5" t="n">
        <v>22</v>
      </c>
      <c r="F93" s="6" t="n">
        <v>31</v>
      </c>
      <c r="G93" s="5" t="n">
        <v>0</v>
      </c>
      <c r="H93" s="5" t="n">
        <v>4.02</v>
      </c>
      <c r="I93" s="2" t="n">
        <f aca="false">H93*143.04-0.2334</f>
        <v>574.7874</v>
      </c>
      <c r="L93" s="63"/>
      <c r="M93" s="15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s="12" customFormat="true" ht="13.8" hidden="false" customHeight="false" outlineLevel="0" collapsed="false">
      <c r="A94" s="11" t="s">
        <v>16</v>
      </c>
      <c r="C94" s="6"/>
      <c r="D94" s="6"/>
      <c r="E94" s="5"/>
      <c r="F94" s="6"/>
      <c r="G94" s="5"/>
      <c r="H94" s="13" t="n">
        <v>6.45</v>
      </c>
      <c r="I94" s="2" t="n">
        <f aca="false">H94*143.04-0.2334</f>
        <v>922.3746</v>
      </c>
      <c r="J94" s="14"/>
      <c r="K94" s="14" t="n">
        <f aca="false">I94-I93</f>
        <v>347.5872</v>
      </c>
      <c r="L94" s="63"/>
      <c r="M94" s="15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2" customFormat="true" ht="13.8" hidden="false" customHeight="false" outlineLevel="0" collapsed="false">
      <c r="A95" s="1" t="n">
        <v>305468</v>
      </c>
      <c r="B95" s="12"/>
      <c r="C95" s="6" t="n">
        <v>100</v>
      </c>
      <c r="D95" s="6" t="n">
        <v>280</v>
      </c>
      <c r="E95" s="5" t="n">
        <v>22</v>
      </c>
      <c r="F95" s="6" t="n">
        <v>31</v>
      </c>
      <c r="G95" s="5" t="n">
        <v>0</v>
      </c>
      <c r="H95" s="5" t="n">
        <v>1.78</v>
      </c>
      <c r="I95" s="2" t="n">
        <f aca="false">H95*143.04-0.2334</f>
        <v>254.3778</v>
      </c>
      <c r="L95" s="63"/>
      <c r="M95" s="15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s="12" customFormat="true" ht="13.8" hidden="false" customHeight="false" outlineLevel="0" collapsed="false">
      <c r="A96" s="11" t="s">
        <v>16</v>
      </c>
      <c r="C96" s="6"/>
      <c r="D96" s="6"/>
      <c r="E96" s="5"/>
      <c r="F96" s="6"/>
      <c r="G96" s="5"/>
      <c r="H96" s="13" t="n">
        <v>4.1</v>
      </c>
      <c r="I96" s="2" t="n">
        <f aca="false">H96*143.04-0.2334</f>
        <v>586.2306</v>
      </c>
      <c r="J96" s="14"/>
      <c r="K96" s="14" t="n">
        <f aca="false">I96-I95</f>
        <v>331.8528</v>
      </c>
      <c r="L96" s="63"/>
      <c r="M96" s="15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s="2" customFormat="true" ht="13.8" hidden="false" customHeight="false" outlineLevel="0" collapsed="false">
      <c r="A97" s="1" t="n">
        <v>305476</v>
      </c>
      <c r="B97" s="2" t="n">
        <v>34</v>
      </c>
      <c r="C97" s="6" t="n">
        <v>100</v>
      </c>
      <c r="D97" s="6" t="n">
        <v>280</v>
      </c>
      <c r="E97" s="5" t="n">
        <v>22</v>
      </c>
      <c r="F97" s="6" t="n">
        <v>31</v>
      </c>
      <c r="G97" s="5" t="n">
        <v>0</v>
      </c>
      <c r="H97" s="5" t="n">
        <v>2.53</v>
      </c>
      <c r="I97" s="2" t="n">
        <f aca="false">H97*143.04-0.2334</f>
        <v>361.6578</v>
      </c>
      <c r="L97" s="63"/>
      <c r="M97" s="15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12" customFormat="true" ht="13.8" hidden="false" customHeight="false" outlineLevel="0" collapsed="false">
      <c r="A98" s="11" t="s">
        <v>16</v>
      </c>
      <c r="C98" s="6"/>
      <c r="D98" s="6"/>
      <c r="E98" s="5"/>
      <c r="F98" s="6"/>
      <c r="G98" s="5"/>
      <c r="H98" s="13" t="n">
        <v>5.24</v>
      </c>
      <c r="I98" s="2" t="n">
        <f aca="false">H98*143.04-0.2334</f>
        <v>749.2962</v>
      </c>
      <c r="J98" s="14"/>
      <c r="K98" s="14" t="n">
        <f aca="false">I98-I97</f>
        <v>387.6384</v>
      </c>
      <c r="L98" s="63"/>
      <c r="M98" s="15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s="2" customFormat="true" ht="13.8" hidden="false" customHeight="false" outlineLevel="0" collapsed="false">
      <c r="A99" s="1" t="n">
        <v>305484</v>
      </c>
      <c r="B99" s="2" t="n">
        <v>34</v>
      </c>
      <c r="C99" s="6" t="n">
        <v>100</v>
      </c>
      <c r="D99" s="6" t="n">
        <v>280</v>
      </c>
      <c r="E99" s="5" t="n">
        <v>22</v>
      </c>
      <c r="F99" s="6" t="n">
        <v>31</v>
      </c>
      <c r="G99" s="5" t="n">
        <v>0</v>
      </c>
      <c r="H99" s="5" t="n">
        <v>3.44</v>
      </c>
      <c r="I99" s="2" t="n">
        <f aca="false">H99*143.04-0.2334</f>
        <v>491.8242</v>
      </c>
      <c r="L99" s="63"/>
      <c r="M99" s="15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12" customFormat="true" ht="13.8" hidden="false" customHeight="false" outlineLevel="0" collapsed="false">
      <c r="A100" s="11" t="s">
        <v>16</v>
      </c>
      <c r="C100" s="6"/>
      <c r="D100" s="6"/>
      <c r="E100" s="5"/>
      <c r="F100" s="6"/>
      <c r="G100" s="5"/>
      <c r="H100" s="13" t="n">
        <v>5.91</v>
      </c>
      <c r="I100" s="2" t="n">
        <f aca="false">H100*143.04-0.2334</f>
        <v>845.133</v>
      </c>
      <c r="J100" s="14"/>
      <c r="K100" s="14" t="n">
        <f aca="false">I100-I99</f>
        <v>353.3088</v>
      </c>
      <c r="L100" s="63"/>
      <c r="M100" s="15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s="2" customFormat="true" ht="13.8" hidden="false" customHeight="false" outlineLevel="0" collapsed="false">
      <c r="A101" s="1" t="n">
        <v>305497</v>
      </c>
      <c r="B101" s="2" t="n">
        <v>34</v>
      </c>
      <c r="C101" s="6" t="n">
        <v>100</v>
      </c>
      <c r="D101" s="6" t="n">
        <v>280</v>
      </c>
      <c r="E101" s="5" t="n">
        <v>22</v>
      </c>
      <c r="F101" s="6" t="n">
        <v>31</v>
      </c>
      <c r="G101" s="5" t="n">
        <v>0</v>
      </c>
      <c r="H101" s="5" t="n">
        <v>3.81</v>
      </c>
      <c r="I101" s="2" t="n">
        <f aca="false">H101*143.04-0.2334</f>
        <v>544.749</v>
      </c>
      <c r="L101" s="63"/>
      <c r="M101" s="15" t="s">
        <v>47</v>
      </c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s="12" customFormat="true" ht="13.8" hidden="false" customHeight="false" outlineLevel="0" collapsed="false">
      <c r="A102" s="11" t="s">
        <v>16</v>
      </c>
      <c r="B102" s="2"/>
      <c r="C102" s="6"/>
      <c r="D102" s="6"/>
      <c r="E102" s="5"/>
      <c r="F102" s="6"/>
      <c r="G102" s="5"/>
      <c r="H102" s="13" t="n">
        <v>6.2</v>
      </c>
      <c r="I102" s="2" t="n">
        <f aca="false">H102*143.04-0.2334</f>
        <v>886.6146</v>
      </c>
      <c r="J102" s="14"/>
      <c r="K102" s="14" t="n">
        <f aca="false">I102-I101</f>
        <v>341.8656</v>
      </c>
      <c r="L102" s="63"/>
      <c r="M102" s="15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s="2" customFormat="true" ht="13.8" hidden="false" customHeight="false" outlineLevel="0" collapsed="false">
      <c r="A103" s="1" t="n">
        <v>305539</v>
      </c>
      <c r="B103" s="2" t="n">
        <v>34</v>
      </c>
      <c r="C103" s="6" t="n">
        <v>100</v>
      </c>
      <c r="D103" s="6" t="n">
        <v>280</v>
      </c>
      <c r="E103" s="5" t="n">
        <v>22</v>
      </c>
      <c r="F103" s="6" t="n">
        <v>31</v>
      </c>
      <c r="G103" s="5" t="n">
        <v>0</v>
      </c>
      <c r="H103" s="5" t="n">
        <v>4</v>
      </c>
      <c r="I103" s="2" t="n">
        <f aca="false">H103*143.04-0.2334</f>
        <v>571.9266</v>
      </c>
      <c r="L103" s="63"/>
      <c r="M103" s="1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s="12" customFormat="true" ht="13.8" hidden="false" customHeight="false" outlineLevel="0" collapsed="false">
      <c r="A104" s="11" t="s">
        <v>16</v>
      </c>
      <c r="B104" s="2"/>
      <c r="C104" s="6"/>
      <c r="D104" s="6"/>
      <c r="E104" s="5"/>
      <c r="F104" s="6"/>
      <c r="G104" s="5"/>
      <c r="H104" s="13" t="n">
        <v>6.36</v>
      </c>
      <c r="I104" s="2" t="n">
        <f aca="false">H104*143.04-0.2334</f>
        <v>909.501</v>
      </c>
      <c r="J104" s="14"/>
      <c r="K104" s="14" t="n">
        <f aca="false">I104-I103</f>
        <v>337.5744</v>
      </c>
      <c r="L104" s="63"/>
      <c r="M104" s="15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s="2" customFormat="true" ht="13.8" hidden="false" customHeight="false" outlineLevel="0" collapsed="false">
      <c r="A105" s="1" t="n">
        <v>305564</v>
      </c>
      <c r="B105" s="2" t="n">
        <v>46</v>
      </c>
      <c r="C105" s="6" t="n">
        <v>100</v>
      </c>
      <c r="D105" s="6" t="n">
        <v>280</v>
      </c>
      <c r="E105" s="5" t="n">
        <v>22</v>
      </c>
      <c r="F105" s="6" t="n">
        <v>31</v>
      </c>
      <c r="G105" s="5" t="n">
        <v>0</v>
      </c>
      <c r="H105" s="5" t="n">
        <v>4.04</v>
      </c>
      <c r="I105" s="2" t="n">
        <f aca="false">H105*143.04-0.2334</f>
        <v>577.6482</v>
      </c>
      <c r="L105" s="63"/>
      <c r="M105" s="10" t="s">
        <v>48</v>
      </c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12" customFormat="true" ht="13.8" hidden="false" customHeight="false" outlineLevel="0" collapsed="false">
      <c r="A106" s="11" t="s">
        <v>16</v>
      </c>
      <c r="C106" s="6"/>
      <c r="D106" s="6"/>
      <c r="E106" s="5"/>
      <c r="F106" s="5"/>
      <c r="G106" s="5"/>
      <c r="H106" s="13" t="n">
        <v>6.4</v>
      </c>
      <c r="I106" s="2" t="n">
        <f aca="false">H106*143.04-0.2334</f>
        <v>915.2226</v>
      </c>
      <c r="J106" s="14"/>
      <c r="K106" s="14" t="n">
        <f aca="false">I106-I105</f>
        <v>337.5744</v>
      </c>
      <c r="L106" s="63"/>
      <c r="M106" s="15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12" customFormat="true" ht="13.8" hidden="false" customHeight="false" outlineLevel="0" collapsed="false">
      <c r="A107" s="1" t="n">
        <v>305648</v>
      </c>
      <c r="B107" s="2" t="n">
        <v>46</v>
      </c>
      <c r="C107" s="6" t="n">
        <v>100</v>
      </c>
      <c r="D107" s="6" t="n">
        <v>280</v>
      </c>
      <c r="E107" s="5" t="n">
        <v>22</v>
      </c>
      <c r="F107" s="6" t="n">
        <v>31</v>
      </c>
      <c r="G107" s="5" t="n">
        <v>0</v>
      </c>
      <c r="H107" s="5" t="n">
        <v>3.68</v>
      </c>
      <c r="I107" s="2" t="n">
        <f aca="false">H107*143.04-0.2334</f>
        <v>526.1538</v>
      </c>
      <c r="L107" s="63"/>
      <c r="M107" s="15" t="s">
        <v>49</v>
      </c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s="2" customFormat="true" ht="23.85" hidden="false" customHeight="false" outlineLevel="0" collapsed="false">
      <c r="A108" s="11" t="s">
        <v>16</v>
      </c>
      <c r="B108" s="12" t="s">
        <v>43</v>
      </c>
      <c r="C108" s="6"/>
      <c r="D108" s="6"/>
      <c r="E108" s="5"/>
      <c r="F108" s="6"/>
      <c r="G108" s="5"/>
      <c r="H108" s="13" t="n">
        <v>6.1</v>
      </c>
      <c r="I108" s="2" t="n">
        <f aca="false">H108*143.04-0.2334</f>
        <v>872.3106</v>
      </c>
      <c r="J108" s="14"/>
      <c r="K108" s="14" t="n">
        <f aca="false">I108-I107</f>
        <v>346.1568</v>
      </c>
      <c r="L108" s="63"/>
      <c r="M108" s="10" t="s">
        <v>50</v>
      </c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62" customFormat="true" ht="19.4" hidden="false" customHeight="false" outlineLevel="0" collapsed="false">
      <c r="A109" s="60" t="s">
        <v>51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6"/>
      <c r="M109" s="61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s="2" customFormat="true" ht="13.8" hidden="false" customHeight="false" outlineLevel="0" collapsed="false">
      <c r="A110" s="11"/>
      <c r="B110" s="12"/>
      <c r="C110" s="6"/>
      <c r="D110" s="6"/>
      <c r="E110" s="5"/>
      <c r="F110" s="6"/>
      <c r="G110" s="5"/>
      <c r="H110" s="13"/>
      <c r="J110" s="14"/>
      <c r="K110" s="14"/>
      <c r="L110" s="25"/>
      <c r="M110" s="1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12" customFormat="true" ht="13.8" hidden="false" customHeight="false" outlineLevel="0" collapsed="false">
      <c r="A111" s="1"/>
      <c r="B111" s="2"/>
      <c r="C111" s="6"/>
      <c r="D111" s="6"/>
      <c r="E111" s="5"/>
      <c r="F111" s="6"/>
      <c r="G111" s="5"/>
      <c r="H111" s="5"/>
      <c r="I111" s="2"/>
      <c r="L111" s="25"/>
      <c r="M111" s="15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2" customFormat="true" ht="13.8" hidden="false" customHeight="false" outlineLevel="0" collapsed="false">
      <c r="A112" s="11"/>
      <c r="B112" s="12"/>
      <c r="C112" s="6"/>
      <c r="D112" s="6"/>
      <c r="E112" s="5"/>
      <c r="F112" s="6"/>
      <c r="G112" s="5"/>
      <c r="H112" s="13"/>
      <c r="J112" s="14"/>
      <c r="K112" s="14"/>
      <c r="L112" s="25"/>
      <c r="M112" s="1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12" customFormat="true" ht="13.8" hidden="false" customHeight="false" outlineLevel="0" collapsed="false">
      <c r="A113" s="1"/>
      <c r="B113" s="2"/>
      <c r="C113" s="6"/>
      <c r="D113" s="6"/>
      <c r="E113" s="5"/>
      <c r="F113" s="6"/>
      <c r="G113" s="5"/>
      <c r="H113" s="5"/>
      <c r="I113" s="2"/>
      <c r="L113" s="25"/>
      <c r="M113" s="15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2" customFormat="true" ht="13.8" hidden="false" customHeight="false" outlineLevel="0" collapsed="false">
      <c r="A114" s="11"/>
      <c r="B114" s="12"/>
      <c r="C114" s="6"/>
      <c r="D114" s="6"/>
      <c r="E114" s="5"/>
      <c r="F114" s="6"/>
      <c r="G114" s="5"/>
      <c r="H114" s="13"/>
      <c r="J114" s="14"/>
      <c r="K114" s="14"/>
      <c r="L114" s="25"/>
      <c r="M114" s="1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12" customFormat="true" ht="13.8" hidden="false" customHeight="false" outlineLevel="0" collapsed="false">
      <c r="A115" s="1"/>
      <c r="B115" s="2"/>
      <c r="C115" s="6"/>
      <c r="D115" s="6"/>
      <c r="E115" s="5"/>
      <c r="F115" s="6"/>
      <c r="G115" s="5"/>
      <c r="H115" s="5"/>
      <c r="I115" s="2"/>
      <c r="L115" s="25"/>
      <c r="M115" s="15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s="2" customFormat="true" ht="13.8" hidden="false" customHeight="false" outlineLevel="0" collapsed="false">
      <c r="A116" s="11"/>
      <c r="B116" s="12"/>
      <c r="C116" s="6"/>
      <c r="D116" s="6"/>
      <c r="E116" s="5"/>
      <c r="F116" s="6"/>
      <c r="G116" s="5"/>
      <c r="H116" s="13"/>
      <c r="J116" s="14"/>
      <c r="K116" s="14"/>
      <c r="L116" s="25"/>
      <c r="M116" s="1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12" customFormat="true" ht="13.8" hidden="false" customHeight="false" outlineLevel="0" collapsed="false">
      <c r="A117" s="1"/>
      <c r="B117" s="2"/>
      <c r="C117" s="6"/>
      <c r="D117" s="6"/>
      <c r="E117" s="5"/>
      <c r="F117" s="6"/>
      <c r="G117" s="5"/>
      <c r="H117" s="5"/>
      <c r="I117" s="2"/>
      <c r="L117" s="25"/>
      <c r="M117" s="15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2" customFormat="true" ht="13.8" hidden="false" customHeight="false" outlineLevel="0" collapsed="false">
      <c r="A118" s="11"/>
      <c r="B118" s="12"/>
      <c r="C118" s="6"/>
      <c r="D118" s="6"/>
      <c r="E118" s="5"/>
      <c r="F118" s="6"/>
      <c r="G118" s="5"/>
      <c r="H118" s="13"/>
      <c r="J118" s="14"/>
      <c r="K118" s="14"/>
      <c r="L118" s="25"/>
      <c r="M118" s="1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12" customFormat="true" ht="13.8" hidden="false" customHeight="false" outlineLevel="0" collapsed="false">
      <c r="A119" s="1"/>
      <c r="B119" s="2"/>
      <c r="C119" s="6"/>
      <c r="D119" s="6"/>
      <c r="E119" s="5"/>
      <c r="F119" s="6"/>
      <c r="G119" s="5"/>
      <c r="H119" s="5"/>
      <c r="I119" s="2"/>
      <c r="L119" s="25"/>
      <c r="M119" s="15"/>
      <c r="N119" s="67"/>
      <c r="O119" s="67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s="2" customFormat="true" ht="13.8" hidden="false" customHeight="false" outlineLevel="0" collapsed="false">
      <c r="A120" s="11"/>
      <c r="B120" s="12"/>
      <c r="C120" s="6"/>
      <c r="D120" s="6"/>
      <c r="E120" s="5"/>
      <c r="F120" s="6"/>
      <c r="G120" s="5"/>
      <c r="H120" s="13"/>
      <c r="J120" s="14"/>
      <c r="K120" s="14"/>
      <c r="L120" s="25"/>
      <c r="M120" s="1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12" customFormat="true" ht="13.8" hidden="false" customHeight="false" outlineLevel="0" collapsed="false">
      <c r="A121" s="1"/>
      <c r="B121" s="2"/>
      <c r="C121" s="6"/>
      <c r="D121" s="6"/>
      <c r="E121" s="5"/>
      <c r="F121" s="6"/>
      <c r="G121" s="5"/>
      <c r="H121" s="5"/>
      <c r="I121" s="2"/>
      <c r="L121" s="25"/>
      <c r="M121" s="15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s="2" customFormat="true" ht="13.8" hidden="false" customHeight="false" outlineLevel="0" collapsed="false">
      <c r="A122" s="11"/>
      <c r="B122" s="12"/>
      <c r="C122" s="6"/>
      <c r="D122" s="6"/>
      <c r="E122" s="5"/>
      <c r="F122" s="6"/>
      <c r="G122" s="5"/>
      <c r="H122" s="13"/>
      <c r="J122" s="14"/>
      <c r="K122" s="14"/>
      <c r="L122" s="25"/>
      <c r="M122" s="1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s="12" customFormat="true" ht="13.8" hidden="false" customHeight="false" outlineLevel="0" collapsed="false">
      <c r="A123" s="1"/>
      <c r="B123" s="2"/>
      <c r="C123" s="6"/>
      <c r="D123" s="6"/>
      <c r="E123" s="5"/>
      <c r="F123" s="6"/>
      <c r="G123" s="5"/>
      <c r="H123" s="5"/>
      <c r="I123" s="2"/>
      <c r="L123" s="25"/>
      <c r="M123" s="15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s="2" customFormat="true" ht="13.8" hidden="false" customHeight="false" outlineLevel="0" collapsed="false">
      <c r="A124" s="11"/>
      <c r="B124" s="12"/>
      <c r="C124" s="6"/>
      <c r="D124" s="6"/>
      <c r="E124" s="5"/>
      <c r="F124" s="6"/>
      <c r="G124" s="5"/>
      <c r="H124" s="13"/>
      <c r="J124" s="14"/>
      <c r="K124" s="14"/>
      <c r="L124" s="25"/>
      <c r="M124" s="1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s="12" customFormat="true" ht="13.8" hidden="false" customHeight="false" outlineLevel="0" collapsed="false">
      <c r="A125" s="1"/>
      <c r="B125" s="2"/>
      <c r="C125" s="6"/>
      <c r="D125" s="6"/>
      <c r="E125" s="5"/>
      <c r="F125" s="6"/>
      <c r="G125" s="5"/>
      <c r="H125" s="5"/>
      <c r="I125" s="2"/>
      <c r="L125" s="25"/>
      <c r="M125" s="15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s="2" customFormat="true" ht="13.8" hidden="false" customHeight="false" outlineLevel="0" collapsed="false">
      <c r="A126" s="11"/>
      <c r="B126" s="12"/>
      <c r="C126" s="6"/>
      <c r="D126" s="6"/>
      <c r="E126" s="5"/>
      <c r="F126" s="6"/>
      <c r="G126" s="5"/>
      <c r="H126" s="13"/>
      <c r="J126" s="14"/>
      <c r="K126" s="14"/>
      <c r="L126" s="25"/>
      <c r="M126" s="1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s="12" customFormat="true" ht="13.8" hidden="false" customHeight="false" outlineLevel="0" collapsed="false">
      <c r="A127" s="1"/>
      <c r="B127" s="2"/>
      <c r="C127" s="6"/>
      <c r="D127" s="6"/>
      <c r="E127" s="5"/>
      <c r="F127" s="6"/>
      <c r="G127" s="5"/>
      <c r="H127" s="5"/>
      <c r="I127" s="2"/>
      <c r="L127" s="25"/>
      <c r="M127" s="15"/>
      <c r="N127" s="67"/>
      <c r="O127" s="67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s="2" customFormat="true" ht="13.8" hidden="false" customHeight="false" outlineLevel="0" collapsed="false">
      <c r="A128" s="11"/>
      <c r="B128" s="12"/>
      <c r="C128" s="6"/>
      <c r="D128" s="6"/>
      <c r="E128" s="5"/>
      <c r="F128" s="6"/>
      <c r="G128" s="5"/>
      <c r="H128" s="13"/>
      <c r="J128" s="14"/>
      <c r="K128" s="14"/>
      <c r="L128" s="25"/>
      <c r="M128" s="1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3.8" hidden="false" customHeight="false" outlineLevel="0" collapsed="false">
      <c r="B129" s="2"/>
      <c r="E129" s="2"/>
      <c r="G129" s="2"/>
      <c r="H129" s="5"/>
    </row>
    <row r="130" customFormat="false" ht="13.8" hidden="false" customHeight="false" outlineLevel="0" collapsed="false">
      <c r="A130" s="11"/>
      <c r="B130" s="12"/>
      <c r="E130" s="2"/>
      <c r="G130" s="2"/>
      <c r="H130" s="13"/>
      <c r="J130" s="14"/>
      <c r="K130" s="14"/>
    </row>
    <row r="131" s="12" customFormat="true" ht="13.8" hidden="false" customHeight="false" outlineLevel="0" collapsed="false">
      <c r="A131" s="1"/>
      <c r="B131" s="2"/>
      <c r="C131" s="6"/>
      <c r="D131" s="6"/>
      <c r="E131" s="5"/>
      <c r="F131" s="6"/>
      <c r="G131" s="5"/>
      <c r="H131" s="5"/>
      <c r="I131" s="2"/>
      <c r="L131" s="25"/>
      <c r="M131" s="15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s="2" customFormat="true" ht="13.8" hidden="false" customHeight="false" outlineLevel="0" collapsed="false">
      <c r="A132" s="11"/>
      <c r="B132" s="12"/>
      <c r="C132" s="6"/>
      <c r="D132" s="6"/>
      <c r="E132" s="5"/>
      <c r="F132" s="6"/>
      <c r="G132" s="5"/>
      <c r="H132" s="13"/>
      <c r="J132" s="14"/>
      <c r="K132" s="14"/>
      <c r="L132" s="25"/>
      <c r="M132" s="1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s="12" customFormat="true" ht="13.8" hidden="false" customHeight="false" outlineLevel="0" collapsed="false">
      <c r="A133" s="1"/>
      <c r="B133" s="2"/>
      <c r="C133" s="6"/>
      <c r="D133" s="6"/>
      <c r="E133" s="5"/>
      <c r="F133" s="6"/>
      <c r="G133" s="5"/>
      <c r="H133" s="5"/>
      <c r="I133" s="2"/>
      <c r="L133" s="25"/>
      <c r="M133" s="15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s="2" customFormat="true" ht="13.8" hidden="false" customHeight="false" outlineLevel="0" collapsed="false">
      <c r="A134" s="11"/>
      <c r="B134" s="12"/>
      <c r="C134" s="6"/>
      <c r="D134" s="6"/>
      <c r="E134" s="5"/>
      <c r="F134" s="6"/>
      <c r="G134" s="5"/>
      <c r="H134" s="13"/>
      <c r="J134" s="14"/>
      <c r="K134" s="14"/>
      <c r="L134" s="25"/>
      <c r="M134" s="1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s="12" customFormat="true" ht="13.8" hidden="false" customHeight="false" outlineLevel="0" collapsed="false">
      <c r="A135" s="1"/>
      <c r="B135" s="2"/>
      <c r="C135" s="6"/>
      <c r="D135" s="6"/>
      <c r="E135" s="5"/>
      <c r="F135" s="6"/>
      <c r="G135" s="5"/>
      <c r="H135" s="5"/>
      <c r="I135" s="2"/>
      <c r="L135" s="25"/>
      <c r="M135" s="15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s="2" customFormat="true" ht="13.8" hidden="false" customHeight="false" outlineLevel="0" collapsed="false">
      <c r="A136" s="11"/>
      <c r="B136" s="12"/>
      <c r="C136" s="6"/>
      <c r="D136" s="6"/>
      <c r="E136" s="5"/>
      <c r="F136" s="6"/>
      <c r="G136" s="5"/>
      <c r="H136" s="13"/>
      <c r="J136" s="14"/>
      <c r="K136" s="14"/>
      <c r="L136" s="25"/>
      <c r="M136" s="1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s="12" customFormat="true" ht="13.8" hidden="false" customHeight="false" outlineLevel="0" collapsed="false">
      <c r="A137" s="1"/>
      <c r="B137" s="2"/>
      <c r="C137" s="6"/>
      <c r="D137" s="6"/>
      <c r="E137" s="5"/>
      <c r="F137" s="6"/>
      <c r="G137" s="5"/>
      <c r="H137" s="5"/>
      <c r="I137" s="2"/>
      <c r="L137" s="25"/>
      <c r="M137" s="15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s="2" customFormat="true" ht="13.8" hidden="false" customHeight="false" outlineLevel="0" collapsed="false">
      <c r="A138" s="11"/>
      <c r="B138" s="12"/>
      <c r="C138" s="6"/>
      <c r="D138" s="6"/>
      <c r="E138" s="5"/>
      <c r="F138" s="6"/>
      <c r="G138" s="5"/>
      <c r="H138" s="13"/>
      <c r="J138" s="14"/>
      <c r="K138" s="14"/>
      <c r="L138" s="25"/>
      <c r="M138" s="1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s="12" customFormat="true" ht="13.8" hidden="false" customHeight="false" outlineLevel="0" collapsed="false">
      <c r="A139" s="1"/>
      <c r="B139" s="2"/>
      <c r="C139" s="6"/>
      <c r="D139" s="6"/>
      <c r="E139" s="5"/>
      <c r="F139" s="6"/>
      <c r="G139" s="5"/>
      <c r="H139" s="5"/>
      <c r="I139" s="2"/>
      <c r="L139" s="25"/>
      <c r="M139" s="15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s="2" customFormat="true" ht="13.8" hidden="false" customHeight="false" outlineLevel="0" collapsed="false">
      <c r="A140" s="11"/>
      <c r="B140" s="12"/>
      <c r="C140" s="6"/>
      <c r="D140" s="6"/>
      <c r="E140" s="5"/>
      <c r="F140" s="6"/>
      <c r="G140" s="5"/>
      <c r="H140" s="13"/>
      <c r="J140" s="14"/>
      <c r="K140" s="14"/>
      <c r="L140" s="25"/>
      <c r="M140" s="1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s="12" customFormat="true" ht="13.8" hidden="false" customHeight="false" outlineLevel="0" collapsed="false">
      <c r="A141" s="1"/>
      <c r="B141" s="2"/>
      <c r="C141" s="6"/>
      <c r="D141" s="6"/>
      <c r="E141" s="5"/>
      <c r="F141" s="6"/>
      <c r="G141" s="5"/>
      <c r="H141" s="5"/>
      <c r="I141" s="2"/>
      <c r="L141" s="25"/>
      <c r="M141" s="15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s="2" customFormat="true" ht="13.8" hidden="false" customHeight="false" outlineLevel="0" collapsed="false">
      <c r="A142" s="11"/>
      <c r="B142" s="12"/>
      <c r="C142" s="6"/>
      <c r="D142" s="6"/>
      <c r="E142" s="5"/>
      <c r="F142" s="6"/>
      <c r="G142" s="5"/>
      <c r="H142" s="13"/>
      <c r="J142" s="14"/>
      <c r="K142" s="14"/>
      <c r="L142" s="25"/>
      <c r="M142" s="1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s="12" customFormat="true" ht="13.8" hidden="false" customHeight="false" outlineLevel="0" collapsed="false">
      <c r="A143" s="1"/>
      <c r="B143" s="2"/>
      <c r="C143" s="6"/>
      <c r="D143" s="6"/>
      <c r="E143" s="5"/>
      <c r="F143" s="6"/>
      <c r="G143" s="5"/>
      <c r="H143" s="5"/>
      <c r="I143" s="2"/>
      <c r="L143" s="25"/>
      <c r="M143" s="15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s="2" customFormat="true" ht="13.8" hidden="false" customHeight="false" outlineLevel="0" collapsed="false">
      <c r="A144" s="11"/>
      <c r="B144" s="12"/>
      <c r="C144" s="6"/>
      <c r="D144" s="6"/>
      <c r="E144" s="5"/>
      <c r="F144" s="6"/>
      <c r="G144" s="5"/>
      <c r="H144" s="13"/>
      <c r="J144" s="14"/>
      <c r="K144" s="14"/>
      <c r="L144" s="25"/>
      <c r="M144" s="1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s="12" customFormat="true" ht="13.8" hidden="false" customHeight="false" outlineLevel="0" collapsed="false">
      <c r="A145" s="1"/>
      <c r="B145" s="2"/>
      <c r="C145" s="6"/>
      <c r="D145" s="6"/>
      <c r="E145" s="5"/>
      <c r="F145" s="6"/>
      <c r="G145" s="5"/>
      <c r="H145" s="5"/>
      <c r="I145" s="2"/>
      <c r="L145" s="25"/>
      <c r="M145" s="15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s="2" customFormat="true" ht="13.8" hidden="false" customHeight="false" outlineLevel="0" collapsed="false">
      <c r="A146" s="11"/>
      <c r="B146" s="12"/>
      <c r="C146" s="6"/>
      <c r="D146" s="6"/>
      <c r="E146" s="5"/>
      <c r="F146" s="6"/>
      <c r="G146" s="5"/>
      <c r="H146" s="13"/>
      <c r="J146" s="14"/>
      <c r="K146" s="14"/>
      <c r="L146" s="25"/>
      <c r="M146" s="1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s="12" customFormat="true" ht="13.8" hidden="false" customHeight="false" outlineLevel="0" collapsed="false">
      <c r="A147" s="1"/>
      <c r="B147" s="2"/>
      <c r="C147" s="6"/>
      <c r="D147" s="6"/>
      <c r="E147" s="5"/>
      <c r="F147" s="6"/>
      <c r="G147" s="5"/>
      <c r="H147" s="5"/>
      <c r="I147" s="2"/>
      <c r="L147" s="25"/>
      <c r="M147" s="15"/>
      <c r="N147" s="67"/>
      <c r="O147" s="67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s="2" customFormat="true" ht="13.8" hidden="false" customHeight="false" outlineLevel="0" collapsed="false">
      <c r="A148" s="11"/>
      <c r="B148" s="12"/>
      <c r="C148" s="6"/>
      <c r="D148" s="6"/>
      <c r="E148" s="5"/>
      <c r="F148" s="6"/>
      <c r="G148" s="5"/>
      <c r="H148" s="13"/>
      <c r="J148" s="14"/>
      <c r="K148" s="14"/>
      <c r="L148" s="25"/>
      <c r="M148" s="1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s="12" customFormat="true" ht="13.8" hidden="false" customHeight="false" outlineLevel="0" collapsed="false">
      <c r="A149" s="1"/>
      <c r="B149" s="2"/>
      <c r="C149" s="6"/>
      <c r="D149" s="6"/>
      <c r="E149" s="5"/>
      <c r="F149" s="6"/>
      <c r="G149" s="5"/>
      <c r="H149" s="5"/>
      <c r="I149" s="2"/>
      <c r="L149" s="25"/>
      <c r="M149" s="15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s="2" customFormat="true" ht="13.8" hidden="false" customHeight="false" outlineLevel="0" collapsed="false">
      <c r="A150" s="11"/>
      <c r="B150" s="12"/>
      <c r="C150" s="6"/>
      <c r="D150" s="6"/>
      <c r="E150" s="5"/>
      <c r="F150" s="6"/>
      <c r="G150" s="5"/>
      <c r="H150" s="13"/>
      <c r="J150" s="14"/>
      <c r="K150" s="14"/>
      <c r="L150" s="25"/>
      <c r="M150" s="1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s="12" customFormat="true" ht="13.8" hidden="false" customHeight="false" outlineLevel="0" collapsed="false">
      <c r="A151" s="1"/>
      <c r="B151" s="2"/>
      <c r="C151" s="6"/>
      <c r="D151" s="6"/>
      <c r="E151" s="5"/>
      <c r="F151" s="6"/>
      <c r="G151" s="5"/>
      <c r="H151" s="5"/>
      <c r="I151" s="2"/>
      <c r="L151" s="25"/>
      <c r="M151" s="15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s="2" customFormat="true" ht="13.8" hidden="false" customHeight="false" outlineLevel="0" collapsed="false">
      <c r="A152" s="11"/>
      <c r="B152" s="12"/>
      <c r="C152" s="6"/>
      <c r="D152" s="6"/>
      <c r="E152" s="5"/>
      <c r="F152" s="6"/>
      <c r="G152" s="5"/>
      <c r="H152" s="13"/>
      <c r="J152" s="14"/>
      <c r="K152" s="14"/>
      <c r="L152" s="25"/>
      <c r="M152" s="1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s="12" customFormat="true" ht="13.8" hidden="false" customHeight="false" outlineLevel="0" collapsed="false">
      <c r="A153" s="1"/>
      <c r="B153" s="2"/>
      <c r="C153" s="6"/>
      <c r="D153" s="6"/>
      <c r="E153" s="5"/>
      <c r="F153" s="6"/>
      <c r="G153" s="5"/>
      <c r="H153" s="5"/>
      <c r="I153" s="2"/>
      <c r="L153" s="25"/>
      <c r="M153" s="15"/>
      <c r="N153" s="2"/>
      <c r="O153" s="2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s="2" customFormat="true" ht="13.8" hidden="false" customHeight="false" outlineLevel="0" collapsed="false">
      <c r="A154" s="11"/>
      <c r="B154" s="12"/>
      <c r="C154" s="6"/>
      <c r="D154" s="6"/>
      <c r="E154" s="5"/>
      <c r="F154" s="6"/>
      <c r="G154" s="5"/>
      <c r="H154" s="13"/>
      <c r="J154" s="14"/>
      <c r="K154" s="14"/>
      <c r="L154" s="25"/>
      <c r="M154" s="10"/>
      <c r="N154" s="12"/>
      <c r="O154" s="12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s="12" customFormat="true" ht="13.8" hidden="false" customHeight="false" outlineLevel="0" collapsed="false">
      <c r="A155" s="1"/>
      <c r="B155" s="2"/>
      <c r="C155" s="6"/>
      <c r="D155" s="6"/>
      <c r="E155" s="5"/>
      <c r="F155" s="6"/>
      <c r="G155" s="5"/>
      <c r="H155" s="5"/>
      <c r="I155" s="2"/>
      <c r="L155" s="25"/>
      <c r="M155" s="15"/>
      <c r="N155" s="2"/>
      <c r="O155" s="2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s="2" customFormat="true" ht="13.8" hidden="false" customHeight="false" outlineLevel="0" collapsed="false">
      <c r="A156" s="11"/>
      <c r="B156" s="12"/>
      <c r="C156" s="6"/>
      <c r="D156" s="6"/>
      <c r="E156" s="5"/>
      <c r="F156" s="6"/>
      <c r="G156" s="5"/>
      <c r="H156" s="13"/>
      <c r="J156" s="14"/>
      <c r="K156" s="14"/>
      <c r="L156" s="25"/>
      <c r="M156" s="10"/>
      <c r="N156" s="12"/>
      <c r="O156" s="12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3.8" hidden="false" customHeight="false" outlineLevel="0" collapsed="false">
      <c r="B157" s="2"/>
      <c r="C157" s="6"/>
      <c r="D157" s="6"/>
      <c r="E157" s="5"/>
      <c r="F157" s="6"/>
      <c r="G157" s="5"/>
      <c r="H157" s="5"/>
      <c r="L157" s="25"/>
      <c r="M157" s="15"/>
      <c r="N157" s="2"/>
      <c r="O157" s="2"/>
    </row>
    <row r="158" customFormat="false" ht="13.8" hidden="false" customHeight="false" outlineLevel="0" collapsed="false">
      <c r="A158" s="11"/>
      <c r="B158" s="12"/>
      <c r="C158" s="6"/>
      <c r="D158" s="6"/>
      <c r="E158" s="5"/>
      <c r="F158" s="6"/>
      <c r="G158" s="5"/>
      <c r="H158" s="13"/>
      <c r="J158" s="14"/>
      <c r="K158" s="14"/>
      <c r="L158" s="25"/>
      <c r="M158" s="10"/>
      <c r="N158" s="67"/>
      <c r="O158" s="67"/>
    </row>
    <row r="159" s="12" customFormat="true" ht="13.8" hidden="false" customHeight="false" outlineLevel="0" collapsed="false">
      <c r="A159" s="1"/>
      <c r="B159" s="2"/>
      <c r="C159" s="6"/>
      <c r="D159" s="6"/>
      <c r="E159" s="5"/>
      <c r="F159" s="6"/>
      <c r="G159" s="5"/>
      <c r="H159" s="5"/>
      <c r="I159" s="2"/>
      <c r="L159" s="25"/>
      <c r="M159" s="15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s="2" customFormat="true" ht="13.8" hidden="false" customHeight="false" outlineLevel="0" collapsed="false">
      <c r="A160" s="11"/>
      <c r="B160" s="12"/>
      <c r="C160" s="6"/>
      <c r="D160" s="6"/>
      <c r="E160" s="5"/>
      <c r="F160" s="6"/>
      <c r="G160" s="5"/>
      <c r="H160" s="13"/>
      <c r="J160" s="14"/>
      <c r="K160" s="14"/>
      <c r="L160" s="25"/>
      <c r="M160" s="1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s="2" customFormat="true" ht="13.8" hidden="false" customHeight="false" outlineLevel="0" collapsed="false">
      <c r="A161" s="1"/>
      <c r="B161" s="12"/>
      <c r="C161" s="6"/>
      <c r="D161" s="6"/>
      <c r="E161" s="5"/>
      <c r="F161" s="6"/>
      <c r="G161" s="5"/>
      <c r="H161" s="5"/>
      <c r="L161" s="25"/>
      <c r="M161" s="10"/>
      <c r="N161" s="12"/>
      <c r="O161" s="12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s="12" customFormat="true" ht="13.8" hidden="false" customHeight="false" outlineLevel="0" collapsed="false">
      <c r="A162" s="11"/>
      <c r="B162" s="2"/>
      <c r="C162" s="6"/>
      <c r="D162" s="6"/>
      <c r="E162" s="5"/>
      <c r="F162" s="6"/>
      <c r="G162" s="5"/>
      <c r="H162" s="13"/>
      <c r="I162" s="2"/>
      <c r="J162" s="14"/>
      <c r="K162" s="14"/>
      <c r="L162" s="25"/>
      <c r="M162" s="15"/>
      <c r="N162" s="2"/>
      <c r="O162" s="2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s="2" customFormat="true" ht="13.8" hidden="false" customHeight="false" outlineLevel="0" collapsed="false">
      <c r="A163" s="1"/>
      <c r="B163" s="12"/>
      <c r="C163" s="6"/>
      <c r="D163" s="6"/>
      <c r="E163" s="5"/>
      <c r="F163" s="6"/>
      <c r="G163" s="5"/>
      <c r="H163" s="5"/>
      <c r="L163" s="25"/>
      <c r="M163" s="10"/>
      <c r="N163" s="12"/>
      <c r="O163" s="12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3.8" hidden="false" customHeight="false" outlineLevel="0" collapsed="false">
      <c r="A164" s="11"/>
      <c r="H164" s="13"/>
      <c r="J164" s="14"/>
      <c r="K164" s="14"/>
    </row>
    <row r="165" customFormat="false" ht="13.8" hidden="false" customHeight="false" outlineLevel="0" collapsed="false">
      <c r="H165" s="5"/>
    </row>
    <row r="166" customFormat="false" ht="13.8" hidden="false" customHeight="false" outlineLevel="0" collapsed="false">
      <c r="A166" s="11"/>
      <c r="H166" s="13"/>
      <c r="J166" s="14"/>
      <c r="K166" s="14"/>
    </row>
    <row r="167" customFormat="false" ht="13.8" hidden="false" customHeight="false" outlineLevel="0" collapsed="false">
      <c r="H167" s="5"/>
    </row>
    <row r="168" customFormat="false" ht="13.8" hidden="false" customHeight="false" outlineLevel="0" collapsed="false">
      <c r="A168" s="11"/>
      <c r="H168" s="13"/>
      <c r="J168" s="14"/>
      <c r="K168" s="14"/>
    </row>
    <row r="169" customFormat="false" ht="13.8" hidden="false" customHeight="false" outlineLevel="0" collapsed="false">
      <c r="H169" s="5"/>
    </row>
    <row r="170" customFormat="false" ht="13.8" hidden="false" customHeight="false" outlineLevel="0" collapsed="false">
      <c r="A170" s="11"/>
      <c r="H170" s="13"/>
      <c r="J170" s="14"/>
      <c r="K170" s="14"/>
    </row>
    <row r="171" customFormat="false" ht="13.8" hidden="false" customHeight="false" outlineLevel="0" collapsed="false">
      <c r="H171" s="5"/>
    </row>
    <row r="172" customFormat="false" ht="13.8" hidden="false" customHeight="false" outlineLevel="0" collapsed="false">
      <c r="A172" s="11"/>
      <c r="H172" s="13"/>
      <c r="J172" s="14"/>
      <c r="K172" s="14"/>
    </row>
    <row r="173" customFormat="false" ht="13.8" hidden="false" customHeight="false" outlineLevel="0" collapsed="false">
      <c r="H173" s="5"/>
    </row>
    <row r="174" customFormat="false" ht="13.8" hidden="false" customHeight="false" outlineLevel="0" collapsed="false">
      <c r="A174" s="11"/>
      <c r="H174" s="13"/>
      <c r="J174" s="14"/>
      <c r="K174" s="14"/>
    </row>
    <row r="175" customFormat="false" ht="13.8" hidden="false" customHeight="false" outlineLevel="0" collapsed="false">
      <c r="H175" s="5"/>
    </row>
    <row r="176" customFormat="false" ht="13.8" hidden="false" customHeight="false" outlineLevel="0" collapsed="false">
      <c r="A176" s="11"/>
      <c r="H176" s="13"/>
      <c r="J176" s="14"/>
      <c r="K176" s="14"/>
    </row>
    <row r="177" customFormat="false" ht="13.8" hidden="false" customHeight="false" outlineLevel="0" collapsed="false">
      <c r="H177" s="5"/>
    </row>
    <row r="178" customFormat="false" ht="13.8" hidden="false" customHeight="false" outlineLevel="0" collapsed="false">
      <c r="A178" s="11"/>
      <c r="H178" s="13"/>
      <c r="J178" s="14"/>
      <c r="K178" s="14"/>
    </row>
    <row r="179" customFormat="false" ht="13.8" hidden="false" customHeight="false" outlineLevel="0" collapsed="false">
      <c r="H179" s="5"/>
    </row>
    <row r="180" customFormat="false" ht="13.8" hidden="false" customHeight="false" outlineLevel="0" collapsed="false">
      <c r="A180" s="11"/>
      <c r="H180" s="13"/>
      <c r="J180" s="14"/>
      <c r="K180" s="14"/>
    </row>
    <row r="181" customFormat="false" ht="13.8" hidden="false" customHeight="false" outlineLevel="0" collapsed="false">
      <c r="H181" s="5"/>
    </row>
    <row r="182" customFormat="false" ht="13.8" hidden="false" customHeight="false" outlineLevel="0" collapsed="false">
      <c r="A182" s="11"/>
      <c r="H182" s="13"/>
      <c r="J182" s="14"/>
      <c r="K182" s="14"/>
    </row>
    <row r="183" customFormat="false" ht="13.8" hidden="false" customHeight="false" outlineLevel="0" collapsed="false">
      <c r="H183" s="5"/>
    </row>
    <row r="184" customFormat="false" ht="13.8" hidden="false" customHeight="false" outlineLevel="0" collapsed="false">
      <c r="A184" s="11"/>
      <c r="H184" s="13"/>
      <c r="J184" s="14"/>
      <c r="K184" s="14"/>
    </row>
    <row r="185" customFormat="false" ht="13.8" hidden="false" customHeight="false" outlineLevel="0" collapsed="false">
      <c r="H185" s="5"/>
    </row>
    <row r="186" customFormat="false" ht="13.8" hidden="false" customHeight="false" outlineLevel="0" collapsed="false">
      <c r="A186" s="11"/>
      <c r="H186" s="13"/>
      <c r="J186" s="14"/>
      <c r="K186" s="14"/>
    </row>
    <row r="187" customFormat="false" ht="13.8" hidden="false" customHeight="false" outlineLevel="0" collapsed="false">
      <c r="H187" s="5"/>
    </row>
    <row r="188" customFormat="false" ht="13.8" hidden="false" customHeight="false" outlineLevel="0" collapsed="false">
      <c r="A188" s="11"/>
      <c r="H188" s="13"/>
      <c r="J188" s="14"/>
      <c r="K188" s="14"/>
    </row>
    <row r="189" customFormat="false" ht="13.8" hidden="false" customHeight="false" outlineLevel="0" collapsed="false">
      <c r="H189" s="5"/>
    </row>
    <row r="190" customFormat="false" ht="13.8" hidden="false" customHeight="false" outlineLevel="0" collapsed="false">
      <c r="A190" s="11"/>
      <c r="H190" s="13"/>
      <c r="J190" s="14"/>
      <c r="K190" s="14"/>
    </row>
    <row r="191" customFormat="false" ht="13.8" hidden="false" customHeight="false" outlineLevel="0" collapsed="false">
      <c r="H191" s="5"/>
    </row>
    <row r="192" customFormat="false" ht="13.8" hidden="false" customHeight="false" outlineLevel="0" collapsed="false">
      <c r="A192" s="11"/>
      <c r="H192" s="13"/>
      <c r="J192" s="14"/>
      <c r="K192" s="14"/>
    </row>
    <row r="193" customFormat="false" ht="13.8" hidden="false" customHeight="false" outlineLevel="0" collapsed="false">
      <c r="H193" s="5"/>
    </row>
    <row r="194" customFormat="false" ht="13.8" hidden="false" customHeight="false" outlineLevel="0" collapsed="false">
      <c r="A194" s="11"/>
      <c r="H194" s="13"/>
      <c r="J194" s="14"/>
      <c r="K194" s="14"/>
    </row>
    <row r="195" customFormat="false" ht="13.8" hidden="false" customHeight="false" outlineLevel="0" collapsed="false">
      <c r="H195" s="5"/>
    </row>
    <row r="196" customFormat="false" ht="13.8" hidden="false" customHeight="false" outlineLevel="0" collapsed="false">
      <c r="A196" s="11"/>
      <c r="H196" s="13"/>
      <c r="J196" s="14"/>
      <c r="K196" s="14"/>
    </row>
    <row r="197" customFormat="false" ht="13.8" hidden="false" customHeight="false" outlineLevel="0" collapsed="false">
      <c r="H197" s="5"/>
    </row>
    <row r="198" customFormat="false" ht="13.8" hidden="false" customHeight="false" outlineLevel="0" collapsed="false">
      <c r="A198" s="11"/>
      <c r="H198" s="13"/>
      <c r="J198" s="14"/>
      <c r="K198" s="14"/>
    </row>
    <row r="199" customFormat="false" ht="13.8" hidden="false" customHeight="false" outlineLevel="0" collapsed="false">
      <c r="H199" s="5"/>
    </row>
    <row r="200" customFormat="false" ht="13.8" hidden="false" customHeight="false" outlineLevel="0" collapsed="false">
      <c r="A200" s="11"/>
      <c r="H200" s="13"/>
      <c r="J200" s="14"/>
      <c r="K200" s="14"/>
    </row>
    <row r="201" customFormat="false" ht="13.8" hidden="false" customHeight="false" outlineLevel="0" collapsed="false">
      <c r="H201" s="5"/>
    </row>
    <row r="202" customFormat="false" ht="13.8" hidden="false" customHeight="false" outlineLevel="0" collapsed="false">
      <c r="A202" s="11"/>
      <c r="H202" s="13"/>
      <c r="J202" s="14"/>
      <c r="K202" s="14"/>
    </row>
    <row r="203" customFormat="false" ht="13.8" hidden="false" customHeight="false" outlineLevel="0" collapsed="false">
      <c r="H203" s="5"/>
    </row>
    <row r="204" customFormat="false" ht="13.8" hidden="false" customHeight="false" outlineLevel="0" collapsed="false">
      <c r="A204" s="11"/>
      <c r="H204" s="13"/>
      <c r="J204" s="14"/>
      <c r="K204" s="14"/>
    </row>
    <row r="205" customFormat="false" ht="13.8" hidden="false" customHeight="false" outlineLevel="0" collapsed="false">
      <c r="H205" s="5"/>
    </row>
    <row r="206" customFormat="false" ht="13.8" hidden="false" customHeight="false" outlineLevel="0" collapsed="false">
      <c r="A206" s="11"/>
      <c r="H206" s="13"/>
      <c r="J206" s="14"/>
      <c r="K206" s="14"/>
    </row>
    <row r="207" customFormat="false" ht="13.8" hidden="false" customHeight="false" outlineLevel="0" collapsed="false">
      <c r="H207" s="5"/>
    </row>
    <row r="208" customFormat="false" ht="13.8" hidden="false" customHeight="false" outlineLevel="0" collapsed="false">
      <c r="A208" s="11"/>
      <c r="H208" s="13"/>
      <c r="J208" s="14"/>
      <c r="K208" s="14"/>
    </row>
    <row r="209" customFormat="false" ht="13.8" hidden="false" customHeight="false" outlineLevel="0" collapsed="false">
      <c r="H209" s="5"/>
    </row>
    <row r="210" customFormat="false" ht="13.8" hidden="false" customHeight="false" outlineLevel="0" collapsed="false">
      <c r="A210" s="11"/>
      <c r="H210" s="13"/>
      <c r="J210" s="14"/>
      <c r="K210" s="14"/>
    </row>
    <row r="211" customFormat="false" ht="13.8" hidden="false" customHeight="false" outlineLevel="0" collapsed="false">
      <c r="H211" s="5"/>
    </row>
    <row r="212" customFormat="false" ht="13.8" hidden="false" customHeight="false" outlineLevel="0" collapsed="false">
      <c r="A212" s="11"/>
      <c r="H212" s="13"/>
      <c r="J212" s="14"/>
      <c r="K212" s="14"/>
    </row>
    <row r="213" customFormat="false" ht="13.8" hidden="false" customHeight="false" outlineLevel="0" collapsed="false">
      <c r="H213" s="5"/>
    </row>
    <row r="214" customFormat="false" ht="13.8" hidden="false" customHeight="false" outlineLevel="0" collapsed="false">
      <c r="A214" s="11"/>
      <c r="H214" s="13"/>
      <c r="J214" s="14"/>
      <c r="K214" s="14"/>
    </row>
    <row r="215" customFormat="false" ht="13.8" hidden="false" customHeight="false" outlineLevel="0" collapsed="false">
      <c r="H215" s="5"/>
    </row>
    <row r="216" customFormat="false" ht="13.8" hidden="false" customHeight="false" outlineLevel="0" collapsed="false">
      <c r="A216" s="11"/>
      <c r="H216" s="13"/>
      <c r="J216" s="14"/>
      <c r="K216" s="14"/>
    </row>
    <row r="217" customFormat="false" ht="13.8" hidden="false" customHeight="false" outlineLevel="0" collapsed="false">
      <c r="H217" s="5"/>
    </row>
    <row r="218" customFormat="false" ht="13.8" hidden="false" customHeight="false" outlineLevel="0" collapsed="false">
      <c r="A218" s="11"/>
      <c r="H218" s="13"/>
      <c r="J218" s="14"/>
      <c r="K218" s="14"/>
    </row>
    <row r="219" customFormat="false" ht="13.8" hidden="false" customHeight="false" outlineLevel="0" collapsed="false">
      <c r="H219" s="5"/>
    </row>
    <row r="220" customFormat="false" ht="13.8" hidden="false" customHeight="false" outlineLevel="0" collapsed="false">
      <c r="A220" s="11"/>
      <c r="H220" s="13"/>
      <c r="J220" s="14"/>
      <c r="K220" s="14"/>
    </row>
    <row r="221" customFormat="false" ht="13.8" hidden="false" customHeight="false" outlineLevel="0" collapsed="false">
      <c r="H221" s="5"/>
    </row>
    <row r="222" customFormat="false" ht="13.8" hidden="false" customHeight="false" outlineLevel="0" collapsed="false">
      <c r="A222" s="11"/>
      <c r="H222" s="13"/>
      <c r="J222" s="14"/>
      <c r="K222" s="14"/>
    </row>
    <row r="223" customFormat="false" ht="13.8" hidden="false" customHeight="false" outlineLevel="0" collapsed="false">
      <c r="H223" s="5"/>
    </row>
    <row r="224" customFormat="false" ht="13.8" hidden="false" customHeight="false" outlineLevel="0" collapsed="false">
      <c r="A224" s="11"/>
      <c r="H224" s="13"/>
      <c r="J224" s="14"/>
      <c r="K224" s="14"/>
    </row>
    <row r="225" customFormat="false" ht="13.8" hidden="false" customHeight="false" outlineLevel="0" collapsed="false">
      <c r="H225" s="5"/>
    </row>
    <row r="226" customFormat="false" ht="13.8" hidden="false" customHeight="false" outlineLevel="0" collapsed="false">
      <c r="A226" s="11"/>
      <c r="H226" s="13"/>
      <c r="J226" s="14"/>
      <c r="K226" s="14"/>
    </row>
    <row r="227" customFormat="false" ht="13.8" hidden="false" customHeight="false" outlineLevel="0" collapsed="false">
      <c r="H227" s="5"/>
    </row>
    <row r="228" customFormat="false" ht="13.8" hidden="false" customHeight="false" outlineLevel="0" collapsed="false">
      <c r="A228" s="11"/>
      <c r="H228" s="13"/>
      <c r="J228" s="14"/>
      <c r="K228" s="14"/>
    </row>
    <row r="229" customFormat="false" ht="13.8" hidden="false" customHeight="false" outlineLevel="0" collapsed="false">
      <c r="H229" s="5"/>
    </row>
    <row r="230" customFormat="false" ht="13.8" hidden="false" customHeight="false" outlineLevel="0" collapsed="false">
      <c r="A230" s="11"/>
      <c r="H230" s="13"/>
      <c r="J230" s="14"/>
      <c r="K230" s="14"/>
    </row>
    <row r="231" customFormat="false" ht="13.8" hidden="false" customHeight="false" outlineLevel="0" collapsed="false">
      <c r="H231" s="5"/>
    </row>
    <row r="232" customFormat="false" ht="13.8" hidden="false" customHeight="false" outlineLevel="0" collapsed="false">
      <c r="A232" s="11"/>
      <c r="H232" s="13"/>
      <c r="J232" s="14"/>
      <c r="K232" s="14"/>
    </row>
    <row r="233" customFormat="false" ht="13.8" hidden="false" customHeight="false" outlineLevel="0" collapsed="false">
      <c r="H233" s="5"/>
    </row>
    <row r="234" customFormat="false" ht="13.8" hidden="false" customHeight="false" outlineLevel="0" collapsed="false">
      <c r="A234" s="11"/>
      <c r="H234" s="13"/>
      <c r="J234" s="14"/>
      <c r="K234" s="14"/>
    </row>
    <row r="235" customFormat="false" ht="13.8" hidden="false" customHeight="false" outlineLevel="0" collapsed="false">
      <c r="H235" s="5"/>
    </row>
    <row r="236" customFormat="false" ht="13.8" hidden="false" customHeight="false" outlineLevel="0" collapsed="false">
      <c r="A236" s="11"/>
      <c r="H236" s="13"/>
      <c r="J236" s="14"/>
      <c r="K236" s="14"/>
    </row>
    <row r="237" customFormat="false" ht="13.8" hidden="false" customHeight="false" outlineLevel="0" collapsed="false">
      <c r="H237" s="5"/>
    </row>
    <row r="238" customFormat="false" ht="13.8" hidden="false" customHeight="false" outlineLevel="0" collapsed="false">
      <c r="A238" s="11"/>
      <c r="H238" s="13"/>
      <c r="J238" s="14"/>
      <c r="K238" s="14"/>
    </row>
    <row r="239" customFormat="false" ht="13.8" hidden="false" customHeight="false" outlineLevel="0" collapsed="false">
      <c r="H239" s="5"/>
    </row>
    <row r="240" customFormat="false" ht="13.8" hidden="false" customHeight="false" outlineLevel="0" collapsed="false">
      <c r="A240" s="11"/>
      <c r="H240" s="13"/>
      <c r="J240" s="14"/>
      <c r="K240" s="14"/>
    </row>
    <row r="241" customFormat="false" ht="13.8" hidden="false" customHeight="false" outlineLevel="0" collapsed="false">
      <c r="H241" s="5"/>
    </row>
    <row r="242" customFormat="false" ht="13.8" hidden="false" customHeight="false" outlineLevel="0" collapsed="false">
      <c r="A242" s="11"/>
      <c r="H242" s="13"/>
      <c r="J242" s="14"/>
      <c r="K242" s="14"/>
    </row>
    <row r="243" customFormat="false" ht="13.8" hidden="false" customHeight="false" outlineLevel="0" collapsed="false">
      <c r="H243" s="5"/>
    </row>
    <row r="244" customFormat="false" ht="13.8" hidden="false" customHeight="false" outlineLevel="0" collapsed="false">
      <c r="A244" s="11"/>
      <c r="H244" s="13"/>
      <c r="J244" s="14"/>
      <c r="K244" s="14"/>
    </row>
    <row r="245" customFormat="false" ht="13.8" hidden="false" customHeight="false" outlineLevel="0" collapsed="false">
      <c r="H245" s="5"/>
    </row>
    <row r="246" customFormat="false" ht="13.8" hidden="false" customHeight="false" outlineLevel="0" collapsed="false">
      <c r="A246" s="11"/>
      <c r="H246" s="13"/>
      <c r="J246" s="14"/>
      <c r="K246" s="14"/>
    </row>
    <row r="247" customFormat="false" ht="13.8" hidden="false" customHeight="false" outlineLevel="0" collapsed="false">
      <c r="H247" s="5"/>
    </row>
    <row r="248" customFormat="false" ht="13.8" hidden="false" customHeight="false" outlineLevel="0" collapsed="false">
      <c r="A248" s="11"/>
      <c r="H248" s="13"/>
      <c r="J248" s="14"/>
      <c r="K248" s="14"/>
    </row>
    <row r="249" customFormat="false" ht="13.8" hidden="false" customHeight="false" outlineLevel="0" collapsed="false">
      <c r="H249" s="5"/>
    </row>
    <row r="250" customFormat="false" ht="13.8" hidden="false" customHeight="false" outlineLevel="0" collapsed="false">
      <c r="A250" s="11"/>
      <c r="H250" s="13"/>
      <c r="J250" s="14"/>
      <c r="K250" s="14"/>
    </row>
    <row r="251" customFormat="false" ht="13.8" hidden="false" customHeight="false" outlineLevel="0" collapsed="false">
      <c r="H251" s="5"/>
    </row>
    <row r="252" customFormat="false" ht="13.8" hidden="false" customHeight="false" outlineLevel="0" collapsed="false">
      <c r="A252" s="11"/>
      <c r="H252" s="13"/>
      <c r="J252" s="14"/>
      <c r="K252" s="14"/>
    </row>
    <row r="253" customFormat="false" ht="13.8" hidden="false" customHeight="false" outlineLevel="0" collapsed="false">
      <c r="H253" s="5"/>
    </row>
    <row r="254" customFormat="false" ht="13.8" hidden="false" customHeight="false" outlineLevel="0" collapsed="false">
      <c r="A254" s="11"/>
      <c r="H254" s="13"/>
      <c r="J254" s="14"/>
      <c r="K254" s="14"/>
    </row>
    <row r="255" customFormat="false" ht="13.8" hidden="false" customHeight="false" outlineLevel="0" collapsed="false">
      <c r="H255" s="5"/>
    </row>
    <row r="256" customFormat="false" ht="13.8" hidden="false" customHeight="false" outlineLevel="0" collapsed="false">
      <c r="A256" s="11"/>
      <c r="H256" s="13"/>
      <c r="J256" s="14"/>
      <c r="K256" s="14"/>
    </row>
    <row r="257" customFormat="false" ht="13.8" hidden="false" customHeight="false" outlineLevel="0" collapsed="false">
      <c r="H257" s="5"/>
    </row>
    <row r="258" customFormat="false" ht="13.8" hidden="false" customHeight="false" outlineLevel="0" collapsed="false">
      <c r="A258" s="11"/>
      <c r="H258" s="13"/>
      <c r="J258" s="14"/>
      <c r="K258" s="14"/>
    </row>
    <row r="259" customFormat="false" ht="13.8" hidden="false" customHeight="false" outlineLevel="0" collapsed="false">
      <c r="H259" s="5"/>
    </row>
    <row r="260" customFormat="false" ht="13.8" hidden="false" customHeight="false" outlineLevel="0" collapsed="false">
      <c r="A260" s="11"/>
      <c r="H260" s="13"/>
      <c r="J260" s="14"/>
      <c r="K260" s="14"/>
    </row>
    <row r="261" customFormat="false" ht="13.8" hidden="false" customHeight="false" outlineLevel="0" collapsed="false">
      <c r="H261" s="5"/>
    </row>
    <row r="262" customFormat="false" ht="13.8" hidden="false" customHeight="false" outlineLevel="0" collapsed="false">
      <c r="A262" s="11"/>
      <c r="H262" s="13"/>
      <c r="J262" s="14"/>
      <c r="K262" s="14"/>
    </row>
    <row r="263" customFormat="false" ht="13.8" hidden="false" customHeight="false" outlineLevel="0" collapsed="false">
      <c r="H263" s="5"/>
    </row>
    <row r="264" customFormat="false" ht="13.8" hidden="false" customHeight="false" outlineLevel="0" collapsed="false">
      <c r="A264" s="11"/>
      <c r="H264" s="13"/>
      <c r="J264" s="14"/>
      <c r="K264" s="14"/>
    </row>
    <row r="265" customFormat="false" ht="13.8" hidden="false" customHeight="false" outlineLevel="0" collapsed="false">
      <c r="H265" s="5"/>
    </row>
    <row r="266" customFormat="false" ht="13.8" hidden="false" customHeight="false" outlineLevel="0" collapsed="false">
      <c r="A266" s="11"/>
      <c r="H266" s="13"/>
      <c r="J266" s="14"/>
      <c r="K266" s="14"/>
    </row>
    <row r="267" customFormat="false" ht="13.8" hidden="false" customHeight="false" outlineLevel="0" collapsed="false">
      <c r="H267" s="5"/>
    </row>
    <row r="268" customFormat="false" ht="13.8" hidden="false" customHeight="false" outlineLevel="0" collapsed="false">
      <c r="A268" s="11"/>
      <c r="H268" s="13"/>
      <c r="J268" s="14"/>
      <c r="K268" s="14"/>
    </row>
    <row r="269" customFormat="false" ht="13.8" hidden="false" customHeight="false" outlineLevel="0" collapsed="false">
      <c r="H269" s="5"/>
    </row>
    <row r="270" customFormat="false" ht="13.8" hidden="false" customHeight="false" outlineLevel="0" collapsed="false">
      <c r="A270" s="11"/>
      <c r="H270" s="13"/>
      <c r="J270" s="14"/>
      <c r="K270" s="14"/>
    </row>
    <row r="271" customFormat="false" ht="13.8" hidden="false" customHeight="false" outlineLevel="0" collapsed="false">
      <c r="H271" s="5"/>
    </row>
    <row r="272" customFormat="false" ht="13.8" hidden="false" customHeight="false" outlineLevel="0" collapsed="false">
      <c r="A272" s="11"/>
      <c r="H272" s="13"/>
      <c r="J272" s="14"/>
      <c r="K272" s="14"/>
    </row>
    <row r="273" customFormat="false" ht="13.8" hidden="false" customHeight="false" outlineLevel="0" collapsed="false">
      <c r="H273" s="5"/>
    </row>
    <row r="274" customFormat="false" ht="13.8" hidden="false" customHeight="false" outlineLevel="0" collapsed="false">
      <c r="A274" s="11"/>
      <c r="H274" s="13"/>
      <c r="J274" s="14"/>
      <c r="K274" s="14"/>
    </row>
    <row r="275" customFormat="false" ht="13.8" hidden="false" customHeight="false" outlineLevel="0" collapsed="false">
      <c r="H275" s="5"/>
    </row>
    <row r="276" customFormat="false" ht="13.8" hidden="false" customHeight="false" outlineLevel="0" collapsed="false">
      <c r="A276" s="11"/>
      <c r="H276" s="13"/>
      <c r="J276" s="14"/>
      <c r="K276" s="14"/>
    </row>
    <row r="277" customFormat="false" ht="13.8" hidden="false" customHeight="false" outlineLevel="0" collapsed="false">
      <c r="H277" s="5"/>
    </row>
    <row r="278" customFormat="false" ht="13.8" hidden="false" customHeight="false" outlineLevel="0" collapsed="false">
      <c r="A278" s="11"/>
      <c r="H278" s="13"/>
      <c r="J278" s="14"/>
      <c r="K278" s="14"/>
    </row>
    <row r="279" customFormat="false" ht="13.8" hidden="false" customHeight="false" outlineLevel="0" collapsed="false">
      <c r="H279" s="5"/>
    </row>
    <row r="280" customFormat="false" ht="13.8" hidden="false" customHeight="false" outlineLevel="0" collapsed="false">
      <c r="A280" s="11"/>
      <c r="H280" s="13"/>
      <c r="J280" s="14"/>
      <c r="K280" s="14"/>
    </row>
    <row r="281" customFormat="false" ht="13.8" hidden="false" customHeight="false" outlineLevel="0" collapsed="false">
      <c r="H281" s="5"/>
    </row>
    <row r="282" customFormat="false" ht="13.8" hidden="false" customHeight="false" outlineLevel="0" collapsed="false">
      <c r="A282" s="11"/>
      <c r="H282" s="13"/>
      <c r="J282" s="14"/>
      <c r="K282" s="14"/>
    </row>
    <row r="283" customFormat="false" ht="13.8" hidden="false" customHeight="false" outlineLevel="0" collapsed="false">
      <c r="H283" s="5"/>
    </row>
    <row r="284" customFormat="false" ht="13.8" hidden="false" customHeight="false" outlineLevel="0" collapsed="false">
      <c r="A284" s="11"/>
      <c r="H284" s="13"/>
      <c r="J284" s="14"/>
      <c r="K284" s="14"/>
    </row>
    <row r="285" customFormat="false" ht="13.8" hidden="false" customHeight="false" outlineLevel="0" collapsed="false">
      <c r="H285" s="5"/>
    </row>
    <row r="286" customFormat="false" ht="13.8" hidden="false" customHeight="false" outlineLevel="0" collapsed="false">
      <c r="A286" s="11"/>
      <c r="H286" s="13"/>
      <c r="J286" s="14"/>
      <c r="K286" s="14"/>
    </row>
    <row r="287" customFormat="false" ht="13.8" hidden="false" customHeight="false" outlineLevel="0" collapsed="false">
      <c r="H287" s="5"/>
    </row>
    <row r="288" customFormat="false" ht="13.8" hidden="false" customHeight="false" outlineLevel="0" collapsed="false">
      <c r="A288" s="11"/>
      <c r="H288" s="13"/>
      <c r="J288" s="14"/>
      <c r="K288" s="14"/>
    </row>
    <row r="289" customFormat="false" ht="13.8" hidden="false" customHeight="false" outlineLevel="0" collapsed="false">
      <c r="H289" s="5"/>
    </row>
    <row r="290" customFormat="false" ht="13.8" hidden="false" customHeight="false" outlineLevel="0" collapsed="false">
      <c r="A290" s="11"/>
      <c r="H290" s="13"/>
      <c r="J290" s="14"/>
      <c r="K290" s="14"/>
    </row>
    <row r="291" customFormat="false" ht="13.8" hidden="false" customHeight="false" outlineLevel="0" collapsed="false">
      <c r="H291" s="5"/>
    </row>
    <row r="292" customFormat="false" ht="13.8" hidden="false" customHeight="false" outlineLevel="0" collapsed="false">
      <c r="A292" s="11"/>
      <c r="H292" s="13"/>
      <c r="J292" s="14"/>
      <c r="K292" s="14"/>
    </row>
    <row r="293" customFormat="false" ht="13.8" hidden="false" customHeight="false" outlineLevel="0" collapsed="false">
      <c r="H293" s="5"/>
    </row>
    <row r="294" customFormat="false" ht="13.8" hidden="false" customHeight="false" outlineLevel="0" collapsed="false">
      <c r="A294" s="11"/>
      <c r="H294" s="13"/>
      <c r="J294" s="14"/>
      <c r="K294" s="14"/>
    </row>
    <row r="295" customFormat="false" ht="13.8" hidden="false" customHeight="false" outlineLevel="0" collapsed="false">
      <c r="H295" s="5"/>
    </row>
    <row r="296" customFormat="false" ht="13.8" hidden="false" customHeight="false" outlineLevel="0" collapsed="false">
      <c r="A296" s="11"/>
      <c r="H296" s="13"/>
      <c r="J296" s="14"/>
      <c r="K296" s="14"/>
    </row>
    <row r="297" customFormat="false" ht="13.8" hidden="false" customHeight="false" outlineLevel="0" collapsed="false">
      <c r="H297" s="5"/>
    </row>
    <row r="298" customFormat="false" ht="13.8" hidden="false" customHeight="false" outlineLevel="0" collapsed="false">
      <c r="H298" s="13"/>
    </row>
    <row r="299" customFormat="false" ht="13.8" hidden="false" customHeight="false" outlineLevel="0" collapsed="false">
      <c r="H299" s="5"/>
    </row>
    <row r="300" customFormat="false" ht="13.8" hidden="false" customHeight="false" outlineLevel="0" collapsed="false">
      <c r="H300" s="13"/>
    </row>
    <row r="301" customFormat="false" ht="13.8" hidden="false" customHeight="false" outlineLevel="0" collapsed="false">
      <c r="H301" s="5"/>
    </row>
    <row r="302" customFormat="false" ht="13.8" hidden="false" customHeight="false" outlineLevel="0" collapsed="false">
      <c r="H302" s="13"/>
    </row>
  </sheetData>
  <mergeCells count="14">
    <mergeCell ref="L3:L51"/>
    <mergeCell ref="O3:V3"/>
    <mergeCell ref="O6:V6"/>
    <mergeCell ref="O10:V10"/>
    <mergeCell ref="P11:W11"/>
    <mergeCell ref="O15:W15"/>
    <mergeCell ref="O20:V20"/>
    <mergeCell ref="O28:W28"/>
    <mergeCell ref="O34:V34"/>
    <mergeCell ref="A51:K51"/>
    <mergeCell ref="L52:L83"/>
    <mergeCell ref="A84:K84"/>
    <mergeCell ref="L85:L108"/>
    <mergeCell ref="A109:K10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P35" activeCellId="0" sqref="P35"/>
    </sheetView>
  </sheetViews>
  <sheetFormatPr defaultColWidth="9.355468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3" min="2" style="0" width="8.4"/>
    <col collapsed="false" customWidth="true" hidden="false" outlineLevel="0" max="4" min="4" style="0" width="7.87"/>
    <col collapsed="false" customWidth="true" hidden="false" outlineLevel="0" max="5" min="5" style="0" width="9.71"/>
    <col collapsed="false" customWidth="true" hidden="false" outlineLevel="0" max="7" min="7" style="0" width="13.86"/>
    <col collapsed="false" customWidth="true" hidden="false" outlineLevel="0" max="8" min="8" style="0" width="10"/>
    <col collapsed="false" customWidth="true" hidden="false" outlineLevel="0" max="9" min="9" style="0" width="12.42"/>
    <col collapsed="false" customWidth="true" hidden="false" outlineLevel="0" max="11" min="10" style="0" width="9.71"/>
    <col collapsed="false" customWidth="true" hidden="false" outlineLevel="0" max="13" min="12" style="0" width="11.14"/>
    <col collapsed="false" customWidth="true" hidden="false" outlineLevel="0" max="14" min="14" style="0" width="10.85"/>
    <col collapsed="false" customWidth="true" hidden="false" outlineLevel="0" max="15" min="15" style="0" width="58.14"/>
    <col collapsed="false" customWidth="true" hidden="false" outlineLevel="0" max="16" min="16" style="0" width="16.67"/>
    <col collapsed="false" customWidth="true" hidden="false" outlineLevel="0" max="17" min="17" style="0" width="12.57"/>
    <col collapsed="false" customWidth="true" hidden="false" outlineLevel="0" max="18" min="18" style="0" width="16.57"/>
    <col collapsed="false" customWidth="true" hidden="false" outlineLevel="0" max="19" min="19" style="0" width="10.85"/>
    <col collapsed="false" customWidth="true" hidden="false" outlineLevel="0" max="24" min="24" style="0" width="11.86"/>
    <col collapsed="false" customWidth="true" hidden="false" outlineLevel="0" max="25" min="25" style="0" width="10.85"/>
    <col collapsed="false" customWidth="true" hidden="false" outlineLevel="0" max="27" min="27" style="0" width="7.41"/>
    <col collapsed="false" customWidth="true" hidden="false" outlineLevel="0" max="28" min="28" style="0" width="10.85"/>
    <col collapsed="false" customWidth="true" hidden="false" outlineLevel="0" max="30" min="30" style="0" width="12.86"/>
    <col collapsed="false" customWidth="true" hidden="false" outlineLevel="0" max="32" min="31" style="0" width="12.42"/>
    <col collapsed="false" customWidth="true" hidden="false" outlineLevel="0" max="36" min="36" style="0" width="10.12"/>
    <col collapsed="false" customWidth="true" hidden="false" outlineLevel="0" max="1024" min="1009" style="0" width="11.52"/>
  </cols>
  <sheetData>
    <row r="1" customFormat="false" ht="13.8" hidden="false" customHeight="false" outlineLevel="0" collapsed="false">
      <c r="A1" s="4"/>
      <c r="H1" s="5" t="s">
        <v>52</v>
      </c>
      <c r="I1" s="5"/>
      <c r="J1" s="5" t="s">
        <v>1</v>
      </c>
      <c r="K1" s="5"/>
      <c r="L1" s="5"/>
      <c r="M1" s="5"/>
      <c r="N1" s="5"/>
    </row>
    <row r="2" customFormat="false" ht="13.8" hidden="false" customHeight="false" outlineLevel="0" collapsed="false">
      <c r="A2" s="1" t="s">
        <v>2</v>
      </c>
      <c r="B2" s="0" t="s">
        <v>3</v>
      </c>
      <c r="C2" s="0" t="s">
        <v>4</v>
      </c>
      <c r="D2" s="0" t="s">
        <v>5</v>
      </c>
      <c r="E2" s="0" t="s">
        <v>6</v>
      </c>
      <c r="F2" s="0" t="s">
        <v>7</v>
      </c>
      <c r="G2" s="0" t="s">
        <v>8</v>
      </c>
      <c r="H2" s="0" t="s">
        <v>53</v>
      </c>
      <c r="I2" s="0" t="s">
        <v>9</v>
      </c>
      <c r="J2" s="0" t="s">
        <v>54</v>
      </c>
      <c r="K2" s="0" t="s">
        <v>10</v>
      </c>
      <c r="L2" s="2" t="s">
        <v>55</v>
      </c>
      <c r="M2" s="2" t="s">
        <v>12</v>
      </c>
      <c r="N2" s="2" t="s">
        <v>56</v>
      </c>
      <c r="O2" s="0" t="s">
        <v>57</v>
      </c>
    </row>
    <row r="3" customFormat="false" ht="68.65" hidden="false" customHeight="false" outlineLevel="0" collapsed="false">
      <c r="A3" s="1" t="n">
        <v>303398</v>
      </c>
      <c r="B3" s="2"/>
      <c r="C3" s="6" t="n">
        <v>100</v>
      </c>
      <c r="D3" s="6" t="n">
        <v>285</v>
      </c>
      <c r="E3" s="5" t="n">
        <v>22.5</v>
      </c>
      <c r="F3" s="6" t="n">
        <v>28.7</v>
      </c>
      <c r="G3" s="5" t="n">
        <v>0</v>
      </c>
      <c r="H3" s="5" t="n">
        <v>3.08</v>
      </c>
      <c r="I3" s="5" t="n">
        <v>2.6</v>
      </c>
      <c r="J3" s="68" t="n">
        <f aca="false">140.14*H3+123.45</f>
        <v>555.0812</v>
      </c>
      <c r="K3" s="68" t="n">
        <f aca="false">I3*143.04-0.2334</f>
        <v>371.6706</v>
      </c>
      <c r="N3" s="7" t="n">
        <v>44896</v>
      </c>
      <c r="O3" s="8" t="s">
        <v>58</v>
      </c>
      <c r="Q3" s="5"/>
      <c r="R3" s="5"/>
      <c r="S3" s="5"/>
      <c r="T3" s="5"/>
      <c r="U3" s="5"/>
      <c r="V3" s="5"/>
      <c r="W3" s="5"/>
      <c r="X3" s="5"/>
      <c r="AA3" s="9"/>
      <c r="AD3" s="2"/>
      <c r="AE3" s="10"/>
      <c r="AF3" s="2"/>
      <c r="AI3" s="2"/>
      <c r="AJ3" s="10"/>
      <c r="AK3" s="2"/>
    </row>
    <row r="4" s="12" customFormat="true" ht="13.8" hidden="false" customHeight="false" outlineLevel="0" collapsed="false">
      <c r="A4" s="11" t="s">
        <v>16</v>
      </c>
      <c r="C4" s="6"/>
      <c r="D4" s="6"/>
      <c r="E4" s="5"/>
      <c r="F4" s="6"/>
      <c r="G4" s="5"/>
      <c r="H4" s="13" t="n">
        <v>4.91</v>
      </c>
      <c r="I4" s="13" t="n">
        <v>4.22</v>
      </c>
      <c r="J4" s="12" t="n">
        <f aca="false">140.14*H4+123.45</f>
        <v>811.5374</v>
      </c>
      <c r="K4" s="12" t="n">
        <f aca="false">I4*143.04-0.2334</f>
        <v>603.3954</v>
      </c>
      <c r="L4" s="14" t="n">
        <f aca="false">J4-J3</f>
        <v>256.4562</v>
      </c>
      <c r="M4" s="14" t="n">
        <f aca="false">K4-K3</f>
        <v>231.7248</v>
      </c>
      <c r="N4" s="7"/>
      <c r="O4" s="12" t="s">
        <v>59</v>
      </c>
      <c r="Q4" s="16"/>
      <c r="R4" s="17"/>
      <c r="S4" s="16"/>
      <c r="T4" s="17"/>
      <c r="V4" s="18"/>
      <c r="W4" s="19"/>
      <c r="X4" s="19"/>
      <c r="Y4" s="19"/>
      <c r="AE4" s="20"/>
      <c r="AF4" s="20"/>
      <c r="AJ4" s="21"/>
      <c r="AK4" s="21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5.05" hidden="false" customHeight="false" outlineLevel="0" collapsed="false">
      <c r="A5" s="1" t="n">
        <v>303399</v>
      </c>
      <c r="B5" s="2"/>
      <c r="C5" s="6" t="n">
        <v>100</v>
      </c>
      <c r="D5" s="6" t="n">
        <v>285</v>
      </c>
      <c r="E5" s="5" t="n">
        <v>22.5</v>
      </c>
      <c r="F5" s="6" t="n">
        <v>28.7</v>
      </c>
      <c r="G5" s="5" t="n">
        <v>0</v>
      </c>
      <c r="H5" s="5" t="n">
        <v>3.08</v>
      </c>
      <c r="I5" s="5" t="n">
        <v>2.6</v>
      </c>
      <c r="J5" s="68" t="n">
        <f aca="false">140.14*H5+123.45</f>
        <v>555.0812</v>
      </c>
      <c r="K5" s="68" t="n">
        <f aca="false">I5*143.04-0.2334</f>
        <v>371.6706</v>
      </c>
      <c r="N5" s="7"/>
      <c r="O5" s="10" t="s">
        <v>60</v>
      </c>
      <c r="Q5" s="23"/>
      <c r="R5" s="24"/>
      <c r="S5" s="16"/>
      <c r="T5" s="17"/>
      <c r="V5" s="18"/>
      <c r="W5" s="19"/>
      <c r="X5" s="19"/>
      <c r="Y5" s="19"/>
      <c r="AB5" s="20"/>
      <c r="AD5" s="20"/>
      <c r="AE5" s="20"/>
      <c r="AF5" s="20"/>
      <c r="AI5" s="21"/>
      <c r="AJ5" s="21"/>
      <c r="AK5" s="21"/>
      <c r="AL5" s="21"/>
      <c r="AM5" s="21"/>
    </row>
    <row r="6" customFormat="false" ht="13.8" hidden="false" customHeight="false" outlineLevel="0" collapsed="false">
      <c r="A6" s="11" t="s">
        <v>16</v>
      </c>
      <c r="B6" s="2"/>
      <c r="C6" s="6"/>
      <c r="D6" s="6"/>
      <c r="E6" s="5"/>
      <c r="F6" s="6"/>
      <c r="G6" s="5"/>
      <c r="H6" s="13" t="n">
        <v>4.91</v>
      </c>
      <c r="I6" s="13" t="n">
        <v>4.25</v>
      </c>
      <c r="J6" s="12" t="n">
        <f aca="false">140.14*H6+123.45</f>
        <v>811.5374</v>
      </c>
      <c r="K6" s="12" t="n">
        <f aca="false">I6*143.04-0.2334</f>
        <v>607.6866</v>
      </c>
      <c r="L6" s="14" t="n">
        <f aca="false">J6-J5</f>
        <v>256.4562</v>
      </c>
      <c r="M6" s="14" t="n">
        <f aca="false">K6-K5</f>
        <v>236.016</v>
      </c>
      <c r="N6" s="7"/>
      <c r="Q6" s="5"/>
      <c r="R6" s="5"/>
      <c r="S6" s="5"/>
      <c r="T6" s="5"/>
      <c r="U6" s="5"/>
      <c r="V6" s="5"/>
      <c r="W6" s="5"/>
      <c r="X6" s="5"/>
      <c r="AA6" s="9"/>
      <c r="AB6" s="20"/>
      <c r="AC6" s="12"/>
      <c r="AD6" s="20"/>
      <c r="AE6" s="20"/>
      <c r="AF6" s="20"/>
      <c r="AG6" s="12"/>
      <c r="AH6" s="12"/>
      <c r="AI6" s="21"/>
      <c r="AJ6" s="21"/>
      <c r="AK6" s="2"/>
    </row>
    <row r="7" s="12" customFormat="true" ht="13.8" hidden="false" customHeight="false" outlineLevel="0" collapsed="false">
      <c r="A7" s="1" t="n">
        <v>303400</v>
      </c>
      <c r="C7" s="6" t="s">
        <v>61</v>
      </c>
      <c r="D7" s="6"/>
      <c r="E7" s="5"/>
      <c r="F7" s="6"/>
      <c r="G7" s="5"/>
      <c r="H7" s="5"/>
      <c r="I7" s="5"/>
      <c r="J7" s="68"/>
      <c r="K7" s="68"/>
      <c r="N7" s="7"/>
      <c r="O7" s="12" t="s">
        <v>62</v>
      </c>
      <c r="Q7" s="16"/>
      <c r="R7" s="17"/>
      <c r="S7" s="16"/>
      <c r="T7" s="17"/>
      <c r="V7" s="18"/>
      <c r="W7" s="19"/>
      <c r="X7" s="19"/>
      <c r="Y7" s="19"/>
      <c r="AB7" s="20"/>
      <c r="AD7" s="20"/>
      <c r="AE7" s="20"/>
      <c r="AF7" s="20"/>
      <c r="AI7" s="21"/>
      <c r="AJ7" s="21"/>
      <c r="AK7" s="21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11" t="s">
        <v>16</v>
      </c>
      <c r="B8" s="2"/>
      <c r="D8" s="6"/>
      <c r="E8" s="5"/>
      <c r="F8" s="6"/>
      <c r="G8" s="5"/>
      <c r="H8" s="13"/>
      <c r="I8" s="13"/>
      <c r="J8" s="12"/>
      <c r="K8" s="12"/>
      <c r="L8" s="14" t="n">
        <f aca="false">J8-J7</f>
        <v>0</v>
      </c>
      <c r="M8" s="14" t="n">
        <f aca="false">K8-K7</f>
        <v>0</v>
      </c>
      <c r="N8" s="7"/>
      <c r="Q8" s="23"/>
      <c r="R8" s="24"/>
      <c r="S8" s="16"/>
      <c r="T8" s="17"/>
      <c r="V8" s="18"/>
      <c r="W8" s="19"/>
      <c r="X8" s="19"/>
      <c r="Y8" s="19"/>
      <c r="AB8" s="20"/>
      <c r="AC8" s="12"/>
      <c r="AD8" s="20"/>
      <c r="AE8" s="20"/>
      <c r="AF8" s="20"/>
      <c r="AG8" s="12"/>
      <c r="AH8" s="12"/>
      <c r="AI8" s="21"/>
      <c r="AJ8" s="21"/>
      <c r="AK8" s="21"/>
      <c r="AL8" s="21"/>
      <c r="AM8" s="21"/>
    </row>
    <row r="9" customFormat="false" ht="13.8" hidden="false" customHeight="false" outlineLevel="0" collapsed="false">
      <c r="A9" s="1" t="n">
        <v>303401</v>
      </c>
      <c r="B9" s="2" t="s">
        <v>63</v>
      </c>
      <c r="C9" s="6" t="n">
        <v>100</v>
      </c>
      <c r="D9" s="6" t="n">
        <v>285</v>
      </c>
      <c r="E9" s="5" t="n">
        <v>22.5</v>
      </c>
      <c r="F9" s="6" t="n">
        <v>28.7</v>
      </c>
      <c r="G9" s="5" t="n">
        <v>0</v>
      </c>
      <c r="H9" s="5" t="n">
        <v>1.72</v>
      </c>
      <c r="I9" s="5" t="n">
        <v>1.95</v>
      </c>
      <c r="J9" s="68" t="n">
        <f aca="false">140.14*H9+123.45</f>
        <v>364.4908</v>
      </c>
      <c r="K9" s="68" t="n">
        <f aca="false">I9*143.04-0.2334</f>
        <v>278.6946</v>
      </c>
      <c r="N9" s="7"/>
      <c r="O9" s="12"/>
      <c r="P9" s="25"/>
      <c r="Q9" s="19"/>
      <c r="R9" s="19"/>
      <c r="S9" s="19"/>
      <c r="T9" s="19"/>
      <c r="U9" s="19"/>
      <c r="V9" s="19"/>
      <c r="W9" s="19"/>
      <c r="X9" s="19"/>
      <c r="Y9" s="19"/>
      <c r="AA9" s="9"/>
      <c r="AB9" s="20"/>
      <c r="AD9" s="20"/>
      <c r="AE9" s="20"/>
      <c r="AF9" s="20"/>
      <c r="AI9" s="21"/>
      <c r="AJ9" s="21"/>
      <c r="AK9" s="2"/>
    </row>
    <row r="10" s="12" customFormat="true" ht="13.8" hidden="false" customHeight="false" outlineLevel="0" collapsed="false">
      <c r="A10" s="11" t="s">
        <v>16</v>
      </c>
      <c r="C10" s="6"/>
      <c r="D10" s="6"/>
      <c r="E10" s="5"/>
      <c r="F10" s="6"/>
      <c r="G10" s="5"/>
      <c r="H10" s="13" t="n">
        <v>3.63</v>
      </c>
      <c r="I10" s="13" t="n">
        <v>3.6</v>
      </c>
      <c r="J10" s="12" t="n">
        <f aca="false">140.14*H10+123.45</f>
        <v>632.1582</v>
      </c>
      <c r="K10" s="12" t="n">
        <f aca="false">I10*143.04-0.2334</f>
        <v>514.7106</v>
      </c>
      <c r="L10" s="14" t="n">
        <f aca="false">J10-J9</f>
        <v>267.6674</v>
      </c>
      <c r="M10" s="14" t="n">
        <f aca="false">K10-K9</f>
        <v>236.016</v>
      </c>
      <c r="N10" s="7"/>
      <c r="O10" s="69"/>
      <c r="P10" s="25"/>
      <c r="Q10" s="5"/>
      <c r="R10" s="5"/>
      <c r="S10" s="5"/>
      <c r="T10" s="5"/>
      <c r="U10" s="5"/>
      <c r="V10" s="5"/>
      <c r="W10" s="5"/>
      <c r="X10" s="5"/>
      <c r="AB10" s="20"/>
      <c r="AD10" s="20"/>
      <c r="AE10" s="20"/>
      <c r="AF10" s="20"/>
      <c r="AI10" s="21"/>
      <c r="AJ10" s="21"/>
      <c r="AK10" s="21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1" t="n">
        <v>303406</v>
      </c>
      <c r="B11" s="2" t="n">
        <v>45</v>
      </c>
      <c r="C11" s="6" t="n">
        <v>100</v>
      </c>
      <c r="D11" s="6" t="n">
        <v>285</v>
      </c>
      <c r="E11" s="5" t="n">
        <v>22.5</v>
      </c>
      <c r="F11" s="6" t="n">
        <v>28.7</v>
      </c>
      <c r="G11" s="5" t="n">
        <v>0</v>
      </c>
      <c r="H11" s="5" t="n">
        <v>2.43</v>
      </c>
      <c r="I11" s="5" t="n">
        <v>2.2</v>
      </c>
      <c r="J11" s="68" t="n">
        <f aca="false">140.14*H11+123.45</f>
        <v>463.9902</v>
      </c>
      <c r="K11" s="68" t="n">
        <f aca="false">I11*143.04-0.2334</f>
        <v>314.4546</v>
      </c>
      <c r="N11" s="7"/>
      <c r="O11" s="12"/>
      <c r="P11" s="25"/>
      <c r="Q11" s="12"/>
      <c r="R11" s="5"/>
      <c r="S11" s="5"/>
      <c r="T11" s="5"/>
      <c r="U11" s="5"/>
      <c r="V11" s="5"/>
      <c r="W11" s="5"/>
      <c r="X11" s="5"/>
      <c r="Y11" s="5"/>
      <c r="AB11" s="20"/>
      <c r="AD11" s="20"/>
      <c r="AE11" s="20"/>
      <c r="AF11" s="20"/>
      <c r="AG11" s="20"/>
      <c r="AI11" s="21"/>
      <c r="AJ11" s="21"/>
      <c r="AK11" s="21"/>
      <c r="AL11" s="21"/>
      <c r="AM11" s="21"/>
    </row>
    <row r="12" customFormat="false" ht="13.8" hidden="false" customHeight="false" outlineLevel="0" collapsed="false">
      <c r="A12" s="11" t="s">
        <v>16</v>
      </c>
      <c r="B12" s="2"/>
      <c r="C12" s="6"/>
      <c r="D12" s="6"/>
      <c r="E12" s="5"/>
      <c r="F12" s="6"/>
      <c r="G12" s="5"/>
      <c r="H12" s="27" t="n">
        <v>4.32</v>
      </c>
      <c r="I12" s="27" t="n">
        <v>3.95</v>
      </c>
      <c r="J12" s="12" t="n">
        <f aca="false">140.14*H12+123.45</f>
        <v>728.8548</v>
      </c>
      <c r="K12" s="12" t="n">
        <f aca="false">I12*143.04-0.2334</f>
        <v>564.7746</v>
      </c>
      <c r="L12" s="14" t="n">
        <f aca="false">J12-J11</f>
        <v>264.8646</v>
      </c>
      <c r="M12" s="14" t="n">
        <f aca="false">K12-K11</f>
        <v>250.32</v>
      </c>
      <c r="N12" s="7"/>
      <c r="O12" s="69"/>
      <c r="P12" s="25"/>
      <c r="Q12" s="16"/>
      <c r="R12" s="16"/>
      <c r="U12" s="19"/>
      <c r="V12" s="19"/>
      <c r="W12" s="10"/>
      <c r="X12" s="19"/>
      <c r="Y12" s="19"/>
      <c r="AA12" s="9"/>
      <c r="AB12" s="12"/>
      <c r="AC12" s="12"/>
      <c r="AD12" s="20"/>
      <c r="AE12" s="20"/>
      <c r="AF12" s="20"/>
      <c r="AG12" s="20"/>
      <c r="AH12" s="12"/>
      <c r="AI12" s="21"/>
      <c r="AJ12" s="21"/>
      <c r="AK12" s="2"/>
    </row>
    <row r="13" s="12" customFormat="true" ht="13.8" hidden="false" customHeight="false" outlineLevel="0" collapsed="false">
      <c r="A13" s="1" t="n">
        <v>303410</v>
      </c>
      <c r="B13" s="2" t="n">
        <v>45</v>
      </c>
      <c r="C13" s="6" t="n">
        <v>100</v>
      </c>
      <c r="D13" s="6" t="n">
        <v>285</v>
      </c>
      <c r="E13" s="5" t="n">
        <v>22.5</v>
      </c>
      <c r="F13" s="6" t="n">
        <v>28.7</v>
      </c>
      <c r="G13" s="5" t="n">
        <v>0</v>
      </c>
      <c r="H13" s="5" t="n">
        <v>2.76</v>
      </c>
      <c r="I13" s="5" t="n">
        <v>2.48</v>
      </c>
      <c r="J13" s="68" t="n">
        <f aca="false">140.14*H13+123.45</f>
        <v>510.2364</v>
      </c>
      <c r="K13" s="68" t="n">
        <f aca="false">I13*143.04-0.2334</f>
        <v>354.5058</v>
      </c>
      <c r="N13" s="7"/>
      <c r="P13" s="25"/>
      <c r="Q13" s="29"/>
      <c r="R13" s="30"/>
      <c r="U13" s="19"/>
      <c r="V13" s="19"/>
      <c r="W13" s="10"/>
      <c r="X13" s="19"/>
      <c r="Y13" s="19"/>
      <c r="AD13" s="20"/>
      <c r="AE13" s="20"/>
      <c r="AF13" s="20"/>
      <c r="AG13" s="20"/>
      <c r="AI13" s="21"/>
      <c r="AJ13" s="21"/>
      <c r="AK13" s="21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11" t="s">
        <v>16</v>
      </c>
      <c r="B14" s="2"/>
      <c r="C14" s="6"/>
      <c r="D14" s="6"/>
      <c r="E14" s="5"/>
      <c r="F14" s="6"/>
      <c r="G14" s="5"/>
      <c r="H14" s="13" t="n">
        <v>4.66</v>
      </c>
      <c r="I14" s="13" t="n">
        <v>4.13</v>
      </c>
      <c r="J14" s="12" t="n">
        <f aca="false">140.14*H14+123.45</f>
        <v>776.5024</v>
      </c>
      <c r="K14" s="12" t="n">
        <f aca="false">I14*143.04-0.2334</f>
        <v>590.5218</v>
      </c>
      <c r="L14" s="14" t="n">
        <f aca="false">J14-J13</f>
        <v>266.266</v>
      </c>
      <c r="M14" s="14" t="n">
        <f aca="false">K14-K13</f>
        <v>236.016</v>
      </c>
      <c r="N14" s="7"/>
      <c r="O14" s="69"/>
      <c r="P14" s="25"/>
      <c r="AA14" s="9"/>
      <c r="AB14" s="12"/>
      <c r="AC14" s="12"/>
      <c r="AD14" s="12"/>
      <c r="AE14" s="20"/>
      <c r="AF14" s="20"/>
      <c r="AG14" s="20"/>
      <c r="AH14" s="12"/>
      <c r="AI14" s="12"/>
      <c r="AJ14" s="21"/>
      <c r="AK14" s="2"/>
    </row>
    <row r="15" s="12" customFormat="true" ht="13.8" hidden="false" customHeight="false" outlineLevel="0" collapsed="false">
      <c r="A15" s="1" t="n">
        <v>303423</v>
      </c>
      <c r="B15" s="2" t="n">
        <v>45</v>
      </c>
      <c r="C15" s="6" t="n">
        <v>100</v>
      </c>
      <c r="D15" s="6" t="n">
        <v>285</v>
      </c>
      <c r="E15" s="5" t="n">
        <v>22.5</v>
      </c>
      <c r="F15" s="6" t="n">
        <v>28.7</v>
      </c>
      <c r="G15" s="5" t="n">
        <v>0</v>
      </c>
      <c r="H15" s="5" t="n">
        <v>3.01</v>
      </c>
      <c r="I15" s="5" t="n">
        <v>2.78</v>
      </c>
      <c r="J15" s="68" t="n">
        <f aca="false">140.14*H15+123.45</f>
        <v>545.2714</v>
      </c>
      <c r="K15" s="68" t="n">
        <f aca="false">I15*143.04-0.2334</f>
        <v>397.4178</v>
      </c>
      <c r="N15" s="7"/>
      <c r="P15" s="25"/>
      <c r="Q15" s="13"/>
      <c r="R15" s="13"/>
      <c r="S15" s="13"/>
      <c r="T15" s="13"/>
      <c r="U15" s="13"/>
      <c r="V15" s="13"/>
      <c r="W15" s="13"/>
      <c r="X15" s="13"/>
      <c r="Y15" s="13"/>
      <c r="AG15" s="20"/>
      <c r="AK15" s="21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11" t="s">
        <v>16</v>
      </c>
      <c r="B16" s="2"/>
      <c r="D16" s="6"/>
      <c r="E16" s="5"/>
      <c r="F16" s="6"/>
      <c r="G16" s="5"/>
      <c r="H16" s="13" t="n">
        <v>4.87</v>
      </c>
      <c r="I16" s="13" t="n">
        <v>4.34</v>
      </c>
      <c r="J16" s="12" t="n">
        <f aca="false">140.14*H16+123.45</f>
        <v>805.9318</v>
      </c>
      <c r="K16" s="12" t="n">
        <f aca="false">I16*143.04-0.2334</f>
        <v>620.5602</v>
      </c>
      <c r="L16" s="14" t="n">
        <f aca="false">J16-J15</f>
        <v>260.6604</v>
      </c>
      <c r="M16" s="14" t="n">
        <f aca="false">K16-K15</f>
        <v>223.1424</v>
      </c>
      <c r="N16" s="7"/>
      <c r="O16" s="69"/>
      <c r="P16" s="25"/>
      <c r="Q16" s="32"/>
      <c r="R16" s="19"/>
      <c r="S16" s="19"/>
      <c r="T16" s="19"/>
      <c r="U16" s="19"/>
      <c r="V16" s="19"/>
      <c r="W16" s="19"/>
      <c r="X16" s="19"/>
      <c r="Y16" s="19"/>
      <c r="AB16" s="33"/>
      <c r="AC16" s="33"/>
      <c r="AD16" s="33"/>
      <c r="AE16" s="33"/>
      <c r="AF16" s="33"/>
      <c r="AG16" s="34"/>
      <c r="AH16" s="35"/>
      <c r="AI16" s="35"/>
      <c r="AJ16" s="35"/>
      <c r="AK16" s="21"/>
      <c r="AL16" s="21"/>
      <c r="AM16" s="21"/>
    </row>
    <row r="17" customFormat="false" ht="13.8" hidden="false" customHeight="false" outlineLevel="0" collapsed="false">
      <c r="A17" s="1" t="n">
        <v>303432</v>
      </c>
      <c r="B17" s="2" t="n">
        <v>80</v>
      </c>
      <c r="C17" s="6" t="n">
        <v>100</v>
      </c>
      <c r="D17" s="6" t="n">
        <v>285</v>
      </c>
      <c r="E17" s="5" t="n">
        <v>22.5</v>
      </c>
      <c r="F17" s="6" t="n">
        <v>28.7</v>
      </c>
      <c r="G17" s="5" t="n">
        <v>0</v>
      </c>
      <c r="H17" s="5" t="n">
        <v>3.03</v>
      </c>
      <c r="I17" s="5" t="n">
        <v>2.87</v>
      </c>
      <c r="J17" s="68" t="n">
        <f aca="false">140.14*H17+123.45</f>
        <v>548.0742</v>
      </c>
      <c r="K17" s="68" t="n">
        <f aca="false">I17*143.04-0.2334</f>
        <v>410.2914</v>
      </c>
      <c r="N17" s="7"/>
      <c r="O17" s="12" t="s">
        <v>64</v>
      </c>
      <c r="P17" s="25"/>
      <c r="Q17" s="36"/>
      <c r="R17" s="19"/>
      <c r="S17" s="19"/>
      <c r="T17" s="19"/>
      <c r="U17" s="19"/>
      <c r="V17" s="19"/>
      <c r="W17" s="19"/>
      <c r="X17" s="19"/>
      <c r="Y17" s="19"/>
      <c r="AA17" s="9"/>
      <c r="AG17" s="37"/>
      <c r="AK17" s="2"/>
    </row>
    <row r="18" s="12" customFormat="true" ht="13.8" hidden="false" customHeight="false" outlineLevel="0" collapsed="false">
      <c r="A18" s="11" t="s">
        <v>16</v>
      </c>
      <c r="C18" s="6"/>
      <c r="D18" s="6"/>
      <c r="E18" s="5"/>
      <c r="F18" s="6"/>
      <c r="G18" s="5"/>
      <c r="H18" s="13" t="n">
        <v>4.88</v>
      </c>
      <c r="I18" s="13" t="n">
        <v>4.34</v>
      </c>
      <c r="J18" s="12" t="n">
        <f aca="false">140.14*H18+123.45</f>
        <v>807.3332</v>
      </c>
      <c r="K18" s="12" t="n">
        <f aca="false">I18*143.04-0.2334</f>
        <v>620.5602</v>
      </c>
      <c r="L18" s="14" t="n">
        <f aca="false">J18-J17</f>
        <v>259.259</v>
      </c>
      <c r="M18" s="14" t="n">
        <f aca="false">K18-K17</f>
        <v>210.2688</v>
      </c>
      <c r="N18" s="7"/>
      <c r="O18" s="69" t="s">
        <v>65</v>
      </c>
      <c r="P18" s="25"/>
      <c r="Q18" s="16"/>
      <c r="R18" s="17"/>
      <c r="S18" s="16"/>
      <c r="T18" s="17"/>
      <c r="V18" s="18"/>
      <c r="W18" s="19"/>
      <c r="X18" s="19"/>
      <c r="Y18" s="19"/>
      <c r="AG18" s="20"/>
      <c r="AK18" s="21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1" t="n">
        <v>303472</v>
      </c>
      <c r="B19" s="2" t="n">
        <v>45</v>
      </c>
      <c r="C19" s="6" t="n">
        <v>100</v>
      </c>
      <c r="D19" s="6" t="n">
        <v>285</v>
      </c>
      <c r="E19" s="5" t="n">
        <v>22.5</v>
      </c>
      <c r="F19" s="6" t="n">
        <v>28.7</v>
      </c>
      <c r="G19" s="5" t="n">
        <v>0</v>
      </c>
      <c r="H19" s="5" t="n">
        <v>3.03</v>
      </c>
      <c r="I19" s="5" t="n">
        <v>2.99</v>
      </c>
      <c r="J19" s="68" t="n">
        <f aca="false">140.14*H19+123.45</f>
        <v>548.0742</v>
      </c>
      <c r="K19" s="68" t="n">
        <f aca="false">I19*143.04-0.2334</f>
        <v>427.4562</v>
      </c>
      <c r="N19" s="7"/>
      <c r="O19" s="12" t="s">
        <v>66</v>
      </c>
      <c r="P19" s="25"/>
      <c r="Q19" s="23"/>
      <c r="R19" s="24"/>
      <c r="S19" s="16"/>
      <c r="T19" s="17"/>
      <c r="V19" s="18"/>
      <c r="W19" s="19"/>
      <c r="X19" s="19"/>
      <c r="Y19" s="19"/>
      <c r="AG19" s="20"/>
      <c r="AH19" s="2"/>
      <c r="AI19" s="21"/>
      <c r="AJ19" s="21"/>
      <c r="AK19" s="21"/>
      <c r="AL19" s="21"/>
      <c r="AM19" s="21"/>
    </row>
    <row r="20" customFormat="false" ht="13.8" hidden="false" customHeight="false" outlineLevel="0" collapsed="false">
      <c r="A20" s="11" t="s">
        <v>16</v>
      </c>
      <c r="B20" s="12"/>
      <c r="C20" s="6"/>
      <c r="D20" s="6"/>
      <c r="E20" s="5"/>
      <c r="F20" s="6"/>
      <c r="G20" s="5"/>
      <c r="H20" s="13" t="n">
        <v>4.88</v>
      </c>
      <c r="I20" s="13" t="n">
        <v>4.33</v>
      </c>
      <c r="J20" s="12" t="n">
        <f aca="false">140.14*H20+123.45</f>
        <v>807.3332</v>
      </c>
      <c r="K20" s="12" t="n">
        <f aca="false">I20*143.04-0.2334</f>
        <v>619.1298</v>
      </c>
      <c r="L20" s="14" t="n">
        <f aca="false">J20-J19</f>
        <v>259.259</v>
      </c>
      <c r="M20" s="14" t="n">
        <f aca="false">K20-K19</f>
        <v>191.6736</v>
      </c>
      <c r="N20" s="7"/>
      <c r="O20" s="69"/>
      <c r="P20" s="25"/>
      <c r="Q20" s="5"/>
      <c r="R20" s="5"/>
      <c r="S20" s="5"/>
      <c r="T20" s="5"/>
      <c r="U20" s="5"/>
      <c r="V20" s="5"/>
      <c r="W20" s="5"/>
      <c r="X20" s="5"/>
      <c r="AA20" s="9"/>
      <c r="AB20" s="12"/>
      <c r="AC20" s="12"/>
      <c r="AD20" s="12"/>
      <c r="AE20" s="12"/>
      <c r="AF20" s="12"/>
      <c r="AG20" s="20"/>
      <c r="AH20" s="2"/>
      <c r="AI20" s="12"/>
      <c r="AJ20" s="12"/>
      <c r="AK20" s="2"/>
    </row>
    <row r="21" s="12" customFormat="true" ht="13.8" hidden="false" customHeight="false" outlineLevel="0" collapsed="false">
      <c r="A21" s="1" t="n">
        <v>303500</v>
      </c>
      <c r="B21" s="2" t="n">
        <v>45</v>
      </c>
      <c r="C21" s="6" t="n">
        <v>100</v>
      </c>
      <c r="D21" s="6" t="n">
        <v>285</v>
      </c>
      <c r="E21" s="5" t="n">
        <v>22.5</v>
      </c>
      <c r="F21" s="6" t="n">
        <v>28.7</v>
      </c>
      <c r="G21" s="5" t="n">
        <v>0</v>
      </c>
      <c r="H21" s="5" t="n">
        <v>3.08</v>
      </c>
      <c r="I21" s="5" t="n">
        <v>2.99</v>
      </c>
      <c r="J21" s="68" t="n">
        <f aca="false">140.14*H21+123.45</f>
        <v>555.0812</v>
      </c>
      <c r="K21" s="68" t="n">
        <f aca="false">I21*143.04-0.2334</f>
        <v>427.4562</v>
      </c>
      <c r="N21" s="7"/>
      <c r="O21" s="12" t="s">
        <v>67</v>
      </c>
      <c r="P21" s="25"/>
      <c r="Q21" s="16"/>
      <c r="R21" s="17"/>
      <c r="S21" s="16"/>
      <c r="T21" s="17"/>
      <c r="V21" s="18"/>
      <c r="W21" s="19"/>
      <c r="X21" s="19"/>
      <c r="Y21" s="19"/>
      <c r="AK21" s="21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11" t="s">
        <v>16</v>
      </c>
      <c r="B22" s="12"/>
      <c r="C22" s="6"/>
      <c r="D22" s="6"/>
      <c r="E22" s="5"/>
      <c r="F22" s="6"/>
      <c r="G22" s="5"/>
      <c r="H22" s="13" t="n">
        <v>4.92</v>
      </c>
      <c r="I22" s="13" t="n">
        <v>4.53</v>
      </c>
      <c r="J22" s="12" t="n">
        <f aca="false">140.14*H22+123.45</f>
        <v>812.9388</v>
      </c>
      <c r="K22" s="12" t="n">
        <f aca="false">I22*143.04-0.2334</f>
        <v>647.7378</v>
      </c>
      <c r="L22" s="14" t="n">
        <f aca="false">J22-J21</f>
        <v>257.8576</v>
      </c>
      <c r="M22" s="14" t="n">
        <f aca="false">K22-K21</f>
        <v>220.2816</v>
      </c>
      <c r="N22" s="7"/>
      <c r="O22" s="69" t="s">
        <v>68</v>
      </c>
      <c r="P22" s="25"/>
      <c r="Q22" s="23"/>
      <c r="R22" s="24"/>
      <c r="S22" s="16"/>
      <c r="T22" s="17"/>
      <c r="V22" s="18"/>
      <c r="W22" s="19"/>
      <c r="X22" s="19"/>
      <c r="Y22" s="19"/>
      <c r="AB22" s="17"/>
      <c r="AC22" s="12"/>
      <c r="AD22" s="12"/>
      <c r="AE22" s="12"/>
      <c r="AF22" s="12"/>
      <c r="AG22" s="12"/>
      <c r="AH22" s="12"/>
      <c r="AI22" s="12"/>
      <c r="AJ22" s="12"/>
      <c r="AK22" s="21"/>
      <c r="AL22" s="21"/>
      <c r="AM22" s="21"/>
    </row>
    <row r="23" customFormat="false" ht="13.8" hidden="false" customHeight="false" outlineLevel="0" collapsed="false">
      <c r="A23" s="1" t="n">
        <v>303505</v>
      </c>
      <c r="B23" s="2" t="n">
        <v>45</v>
      </c>
      <c r="C23" s="6" t="n">
        <v>100</v>
      </c>
      <c r="D23" s="6" t="n">
        <v>285</v>
      </c>
      <c r="E23" s="5" t="n">
        <v>22.5</v>
      </c>
      <c r="F23" s="6" t="n">
        <v>28.7</v>
      </c>
      <c r="G23" s="5" t="n">
        <v>0</v>
      </c>
      <c r="H23" s="5" t="n">
        <v>0</v>
      </c>
      <c r="I23" s="5" t="n">
        <v>1.95</v>
      </c>
      <c r="J23" s="68" t="n">
        <f aca="false">140.14*H23+123.45</f>
        <v>123.45</v>
      </c>
      <c r="K23" s="68" t="n">
        <f aca="false">I23*143.04-0.2334</f>
        <v>278.6946</v>
      </c>
      <c r="N23" s="7"/>
      <c r="O23" s="12" t="s">
        <v>69</v>
      </c>
      <c r="P23" s="25"/>
      <c r="Q23" s="23"/>
      <c r="R23" s="24"/>
      <c r="S23" s="16"/>
      <c r="T23" s="17"/>
      <c r="V23" s="18"/>
      <c r="W23" s="19"/>
      <c r="X23" s="19"/>
      <c r="Y23" s="19"/>
      <c r="AB23" s="39"/>
      <c r="AK23" s="21"/>
      <c r="AL23" s="21"/>
      <c r="AM23" s="21"/>
    </row>
    <row r="24" customFormat="false" ht="13.8" hidden="false" customHeight="false" outlineLevel="0" collapsed="false">
      <c r="A24" s="11" t="s">
        <v>16</v>
      </c>
      <c r="B24" s="2"/>
      <c r="C24" s="6"/>
      <c r="D24" s="6"/>
      <c r="E24" s="5"/>
      <c r="F24" s="6"/>
      <c r="G24" s="5"/>
      <c r="H24" s="13" t="n">
        <v>2.04</v>
      </c>
      <c r="I24" s="13" t="n">
        <v>3.12</v>
      </c>
      <c r="J24" s="12" t="n">
        <f aca="false">140.14*H24+123.45</f>
        <v>409.3356</v>
      </c>
      <c r="K24" s="12" t="n">
        <f aca="false">I24*143.04-0.2334</f>
        <v>446.0514</v>
      </c>
      <c r="L24" s="14" t="n">
        <f aca="false">J24-J23</f>
        <v>285.8856</v>
      </c>
      <c r="M24" s="14" t="n">
        <f aca="false">K24-K23</f>
        <v>167.3568</v>
      </c>
      <c r="N24" s="7"/>
      <c r="O24" s="69" t="s">
        <v>70</v>
      </c>
      <c r="P24" s="25"/>
      <c r="Q24" s="23"/>
      <c r="R24" s="24"/>
      <c r="S24" s="16"/>
      <c r="T24" s="17"/>
      <c r="V24" s="18"/>
      <c r="W24" s="19"/>
      <c r="X24" s="19"/>
      <c r="Y24" s="19"/>
      <c r="AB24" s="20"/>
      <c r="AD24" s="20"/>
      <c r="AE24" s="20"/>
      <c r="AF24" s="20"/>
      <c r="AI24" s="21"/>
      <c r="AJ24" s="21"/>
      <c r="AK24" s="21"/>
      <c r="AL24" s="21"/>
      <c r="AM24" s="21"/>
    </row>
    <row r="25" customFormat="false" ht="13.8" hidden="false" customHeight="false" outlineLevel="0" collapsed="false">
      <c r="A25" s="1" t="n">
        <v>303510</v>
      </c>
      <c r="B25" s="12" t="n">
        <v>45</v>
      </c>
      <c r="C25" s="6" t="n">
        <v>100</v>
      </c>
      <c r="D25" s="6" t="n">
        <v>285</v>
      </c>
      <c r="E25" s="5" t="n">
        <v>22.5</v>
      </c>
      <c r="F25" s="6" t="n">
        <v>28.7</v>
      </c>
      <c r="G25" s="5" t="n">
        <v>0</v>
      </c>
      <c r="H25" s="5" t="n">
        <v>1.62</v>
      </c>
      <c r="I25" s="5" t="n">
        <v>1.95</v>
      </c>
      <c r="J25" s="68" t="n">
        <f aca="false">140.14*H25+123.45</f>
        <v>350.4768</v>
      </c>
      <c r="K25" s="68" t="n">
        <f aca="false">I25*143.04-0.2334</f>
        <v>278.6946</v>
      </c>
      <c r="N25" s="7"/>
      <c r="O25" s="12" t="s">
        <v>71</v>
      </c>
      <c r="P25" s="25"/>
      <c r="Q25" s="16"/>
      <c r="R25" s="16"/>
      <c r="U25" s="19"/>
      <c r="V25" s="19"/>
      <c r="W25" s="10"/>
      <c r="X25" s="19"/>
      <c r="Y25" s="19"/>
      <c r="AB25" s="20"/>
      <c r="AD25" s="20"/>
      <c r="AE25" s="20"/>
      <c r="AF25" s="20"/>
      <c r="AI25" s="21"/>
      <c r="AJ25" s="21"/>
      <c r="AK25" s="21"/>
      <c r="AL25" s="21"/>
    </row>
    <row r="26" s="12" customFormat="true" ht="13.8" hidden="false" customHeight="false" outlineLevel="0" collapsed="false">
      <c r="A26" s="11" t="s">
        <v>16</v>
      </c>
      <c r="B26" s="2"/>
      <c r="C26" s="6"/>
      <c r="D26" s="6"/>
      <c r="E26" s="5"/>
      <c r="F26" s="6"/>
      <c r="G26" s="5"/>
      <c r="H26" s="13" t="n">
        <v>3.58</v>
      </c>
      <c r="I26" s="13" t="n">
        <v>3.64</v>
      </c>
      <c r="J26" s="12" t="n">
        <f aca="false">140.14*H26+123.45</f>
        <v>625.1512</v>
      </c>
      <c r="K26" s="12" t="n">
        <f aca="false">I26*143.04-0.2334</f>
        <v>520.4322</v>
      </c>
      <c r="L26" s="14" t="n">
        <f aca="false">J26-J25</f>
        <v>274.6744</v>
      </c>
      <c r="M26" s="14" t="n">
        <f aca="false">K26-K25</f>
        <v>241.7376</v>
      </c>
      <c r="N26" s="7"/>
      <c r="O26" s="69" t="s">
        <v>72</v>
      </c>
      <c r="P26" s="25"/>
      <c r="Q26" s="29"/>
      <c r="R26" s="30"/>
      <c r="U26" s="19"/>
      <c r="V26" s="19"/>
      <c r="W26" s="10"/>
      <c r="X26" s="19"/>
      <c r="Y26" s="19"/>
      <c r="AB26" s="20"/>
      <c r="AD26" s="20"/>
      <c r="AE26" s="20"/>
      <c r="AF26" s="20"/>
      <c r="AI26" s="21"/>
      <c r="AJ26" s="21"/>
      <c r="AK26" s="21"/>
      <c r="AL26" s="21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1" t="n">
        <v>303512</v>
      </c>
      <c r="B27" s="12" t="n">
        <v>45</v>
      </c>
      <c r="C27" s="6" t="n">
        <v>100</v>
      </c>
      <c r="D27" s="6" t="n">
        <v>285</v>
      </c>
      <c r="E27" s="5" t="n">
        <v>22.5</v>
      </c>
      <c r="F27" s="6" t="n">
        <v>28.7</v>
      </c>
      <c r="G27" s="5" t="n">
        <v>0</v>
      </c>
      <c r="H27" s="5" t="n">
        <v>1.97</v>
      </c>
      <c r="I27" s="5" t="n">
        <v>1.95</v>
      </c>
      <c r="J27" s="68" t="n">
        <f aca="false">140.14*H27+123.45</f>
        <v>399.5258</v>
      </c>
      <c r="K27" s="68" t="n">
        <f aca="false">I27*143.04-0.2334</f>
        <v>278.6946</v>
      </c>
      <c r="N27" s="7"/>
      <c r="O27" s="12" t="s">
        <v>73</v>
      </c>
      <c r="P27" s="25"/>
      <c r="AB27" s="20"/>
      <c r="AD27" s="20"/>
      <c r="AE27" s="20"/>
      <c r="AF27" s="20"/>
      <c r="AG27" s="20"/>
      <c r="AI27" s="21"/>
      <c r="AJ27" s="21"/>
      <c r="AK27" s="21"/>
      <c r="AL27" s="21"/>
    </row>
    <row r="28" s="12" customFormat="true" ht="13.8" hidden="false" customHeight="false" outlineLevel="0" collapsed="false">
      <c r="A28" s="11" t="s">
        <v>16</v>
      </c>
      <c r="B28" s="2"/>
      <c r="C28" s="6"/>
      <c r="D28" s="6"/>
      <c r="E28" s="5"/>
      <c r="F28" s="6"/>
      <c r="G28" s="5"/>
      <c r="H28" s="13" t="n">
        <v>3.9</v>
      </c>
      <c r="I28" s="13" t="n">
        <v>3.92</v>
      </c>
      <c r="J28" s="12" t="n">
        <f aca="false">140.14*H28+123.45</f>
        <v>669.996</v>
      </c>
      <c r="K28" s="12" t="n">
        <f aca="false">I28*143.04-0.2334</f>
        <v>560.4834</v>
      </c>
      <c r="L28" s="14" t="n">
        <f aca="false">J28-J27</f>
        <v>270.4702</v>
      </c>
      <c r="M28" s="14" t="n">
        <f aca="false">K28-K27</f>
        <v>281.7888</v>
      </c>
      <c r="N28" s="7"/>
      <c r="O28" s="69" t="s">
        <v>74</v>
      </c>
      <c r="P28" s="25"/>
      <c r="Q28" s="13"/>
      <c r="R28" s="13"/>
      <c r="S28" s="13"/>
      <c r="T28" s="13"/>
      <c r="U28" s="13"/>
      <c r="V28" s="13"/>
      <c r="W28" s="13"/>
      <c r="X28" s="13"/>
      <c r="Y28" s="13"/>
      <c r="AD28" s="20"/>
      <c r="AE28" s="20"/>
      <c r="AF28" s="20"/>
      <c r="AG28" s="20"/>
      <c r="AI28" s="21"/>
      <c r="AJ28" s="21"/>
      <c r="AK28" s="21"/>
      <c r="AL28" s="21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1" t="n">
        <v>303513</v>
      </c>
      <c r="B29" s="2" t="n">
        <v>318</v>
      </c>
      <c r="C29" s="6" t="n">
        <v>100</v>
      </c>
      <c r="D29" s="6" t="n">
        <v>285</v>
      </c>
      <c r="E29" s="5" t="n">
        <v>22.5</v>
      </c>
      <c r="F29" s="6" t="n">
        <v>28.7</v>
      </c>
      <c r="G29" s="5" t="n">
        <v>0</v>
      </c>
      <c r="H29" s="5" t="n">
        <v>1.45</v>
      </c>
      <c r="I29" s="5" t="n">
        <v>1.95</v>
      </c>
      <c r="J29" s="68" t="n">
        <f aca="false">140.14*H29+123.45</f>
        <v>326.653</v>
      </c>
      <c r="K29" s="68" t="n">
        <f aca="false">I29*143.04-0.2334</f>
        <v>278.6946</v>
      </c>
      <c r="N29" s="7"/>
      <c r="O29" s="12"/>
      <c r="P29" s="25"/>
      <c r="Q29" s="32"/>
      <c r="R29" s="19"/>
      <c r="S29" s="19"/>
      <c r="T29" s="19"/>
      <c r="U29" s="19"/>
      <c r="V29" s="19"/>
      <c r="W29" s="19"/>
      <c r="X29" s="19"/>
      <c r="Y29" s="19"/>
      <c r="AA29" s="12"/>
      <c r="AD29" s="20"/>
      <c r="AE29" s="20"/>
      <c r="AF29" s="20"/>
      <c r="AG29" s="20"/>
      <c r="AI29" s="21"/>
      <c r="AJ29" s="21"/>
      <c r="AK29" s="21"/>
      <c r="AL29" s="21"/>
    </row>
    <row r="30" s="12" customFormat="true" ht="13.8" hidden="false" customHeight="false" outlineLevel="0" collapsed="false">
      <c r="A30" s="11" t="s">
        <v>16</v>
      </c>
      <c r="C30" s="6"/>
      <c r="D30" s="6"/>
      <c r="E30" s="5"/>
      <c r="F30" s="6"/>
      <c r="G30" s="5"/>
      <c r="H30" s="13" t="n">
        <v>3.35</v>
      </c>
      <c r="I30" s="13" t="n">
        <v>3.49</v>
      </c>
      <c r="J30" s="12" t="n">
        <f aca="false">140.14*H30+123.45</f>
        <v>592.919</v>
      </c>
      <c r="K30" s="12" t="n">
        <f aca="false">I30*143.04-0.2334</f>
        <v>498.9762</v>
      </c>
      <c r="L30" s="14" t="n">
        <f aca="false">J30-J29</f>
        <v>266.266</v>
      </c>
      <c r="M30" s="14" t="n">
        <f aca="false">K30-K29</f>
        <v>220.2816</v>
      </c>
      <c r="N30" s="7"/>
      <c r="O30" s="69"/>
      <c r="P30" s="25"/>
      <c r="Q30" s="36"/>
      <c r="R30" s="19"/>
      <c r="S30" s="19"/>
      <c r="T30" s="19"/>
      <c r="U30" s="19"/>
      <c r="V30" s="19"/>
      <c r="W30" s="19"/>
      <c r="X30" s="19"/>
      <c r="Y30" s="19"/>
      <c r="AE30" s="20"/>
      <c r="AF30" s="20"/>
      <c r="AG30" s="20"/>
      <c r="AJ30" s="21"/>
      <c r="AK30" s="21"/>
      <c r="AL30" s="21"/>
      <c r="AM30" s="21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1" t="n">
        <v>303524</v>
      </c>
      <c r="B31" s="2"/>
      <c r="C31" s="6" t="n">
        <v>100</v>
      </c>
      <c r="D31" s="6" t="n">
        <v>285</v>
      </c>
      <c r="E31" s="5" t="n">
        <v>22.5</v>
      </c>
      <c r="F31" s="6" t="n">
        <v>28.7</v>
      </c>
      <c r="G31" s="5" t="n">
        <v>0</v>
      </c>
      <c r="H31" s="5" t="n">
        <v>2.72</v>
      </c>
      <c r="I31" s="5" t="n">
        <v>2.66</v>
      </c>
      <c r="J31" s="68" t="n">
        <f aca="false">140.14*H31+123.45</f>
        <v>504.6308</v>
      </c>
      <c r="K31" s="68" t="n">
        <f aca="false">I31*143.04-0.2334</f>
        <v>380.253</v>
      </c>
      <c r="N31" s="7"/>
      <c r="O31" s="12"/>
      <c r="P31" s="25"/>
      <c r="Q31" s="2"/>
      <c r="R31" s="19"/>
      <c r="S31" s="19"/>
      <c r="T31" s="19"/>
      <c r="U31" s="19"/>
      <c r="V31" s="19"/>
      <c r="W31" s="19"/>
      <c r="X31" s="19"/>
      <c r="Y31" s="19"/>
      <c r="AG31" s="20"/>
      <c r="AL31" s="21"/>
      <c r="AM31" s="21"/>
    </row>
    <row r="32" s="40" customFormat="true" ht="13.8" hidden="false" customHeight="false" outlineLevel="0" collapsed="false">
      <c r="A32" s="11" t="s">
        <v>16</v>
      </c>
      <c r="B32" s="12"/>
      <c r="C32" s="6"/>
      <c r="D32" s="6"/>
      <c r="E32" s="5"/>
      <c r="F32" s="6"/>
      <c r="G32" s="5"/>
      <c r="H32" s="13" t="n">
        <v>4.61</v>
      </c>
      <c r="I32" s="13" t="n">
        <v>4.5</v>
      </c>
      <c r="J32" s="12" t="n">
        <f aca="false">140.14*H32+123.45</f>
        <v>769.4954</v>
      </c>
      <c r="K32" s="12" t="n">
        <f aca="false">I32*143.04-0.2334</f>
        <v>643.4466</v>
      </c>
      <c r="L32" s="14" t="n">
        <f aca="false">J32-J31</f>
        <v>264.8646</v>
      </c>
      <c r="M32" s="14" t="n">
        <f aca="false">K32-K31</f>
        <v>263.1936</v>
      </c>
      <c r="N32" s="7"/>
      <c r="O32" s="69"/>
      <c r="P32" s="25"/>
      <c r="R32" s="41"/>
      <c r="S32" s="41"/>
      <c r="T32" s="41"/>
      <c r="U32" s="41"/>
      <c r="V32" s="41"/>
      <c r="W32" s="41"/>
      <c r="X32" s="41"/>
      <c r="Y32" s="41"/>
      <c r="AA32" s="33"/>
      <c r="AB32" s="33"/>
      <c r="AC32" s="33"/>
      <c r="AD32" s="33"/>
      <c r="AE32" s="33"/>
      <c r="AF32" s="33"/>
      <c r="AG32" s="34"/>
      <c r="AH32" s="35"/>
      <c r="AI32" s="35"/>
      <c r="AJ32" s="35"/>
      <c r="AK32" s="35"/>
      <c r="AL32" s="21"/>
      <c r="AM32" s="21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1" t="n">
        <v>303525</v>
      </c>
      <c r="B33" s="2" t="n">
        <v>50</v>
      </c>
      <c r="C33" s="6" t="n">
        <v>100</v>
      </c>
      <c r="D33" s="6" t="n">
        <v>285</v>
      </c>
      <c r="E33" s="5" t="n">
        <v>22.5</v>
      </c>
      <c r="F33" s="6" t="n">
        <v>28.7</v>
      </c>
      <c r="G33" s="5" t="n">
        <v>0</v>
      </c>
      <c r="H33" s="5" t="n">
        <v>2.55</v>
      </c>
      <c r="I33" s="5" t="n">
        <v>2.51</v>
      </c>
      <c r="J33" s="68" t="n">
        <f aca="false">140.14*H33+123.45</f>
        <v>480.807</v>
      </c>
      <c r="K33" s="68" t="n">
        <f aca="false">I33*143.04-0.2334</f>
        <v>358.797</v>
      </c>
      <c r="N33" s="7"/>
      <c r="O33" s="12"/>
      <c r="P33" s="25"/>
      <c r="Q33" s="42"/>
      <c r="R33" s="43"/>
      <c r="S33" s="19"/>
      <c r="T33" s="19"/>
      <c r="U33" s="19"/>
      <c r="V33" s="43"/>
      <c r="W33" s="43"/>
      <c r="X33" s="43"/>
      <c r="Y33" s="43"/>
      <c r="AG33" s="37"/>
      <c r="AL33" s="21"/>
      <c r="AM33" s="21"/>
    </row>
    <row r="34" s="12" customFormat="true" ht="13.8" hidden="false" customHeight="false" outlineLevel="0" collapsed="false">
      <c r="A34" s="11" t="s">
        <v>16</v>
      </c>
      <c r="B34" s="2"/>
      <c r="C34" s="6"/>
      <c r="D34" s="6"/>
      <c r="E34" s="5"/>
      <c r="F34" s="6"/>
      <c r="G34" s="5"/>
      <c r="H34" s="13" t="n">
        <v>4.45</v>
      </c>
      <c r="I34" s="13" t="n">
        <v>4.31</v>
      </c>
      <c r="J34" s="12" t="n">
        <f aca="false">140.14*H34+123.45</f>
        <v>747.073</v>
      </c>
      <c r="K34" s="12" t="n">
        <f aca="false">I34*143.04-0.2334</f>
        <v>616.269</v>
      </c>
      <c r="L34" s="14" t="n">
        <f aca="false">J34-J33</f>
        <v>266.266</v>
      </c>
      <c r="M34" s="14" t="n">
        <f aca="false">K34-K33</f>
        <v>257.472</v>
      </c>
      <c r="N34" s="7"/>
      <c r="O34" s="69"/>
      <c r="P34" s="25"/>
      <c r="Q34" s="5"/>
      <c r="R34" s="5"/>
      <c r="S34" s="5"/>
      <c r="T34" s="5"/>
      <c r="U34" s="5"/>
      <c r="V34" s="5"/>
      <c r="W34" s="5"/>
      <c r="X34" s="5"/>
      <c r="AG34" s="20"/>
      <c r="AL34" s="21"/>
      <c r="AM34" s="21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8" hidden="false" customHeight="false" outlineLevel="0" collapsed="false">
      <c r="A35" s="1" t="n">
        <v>303544</v>
      </c>
      <c r="B35" s="2" t="n">
        <v>50</v>
      </c>
      <c r="C35" s="6" t="n">
        <v>100</v>
      </c>
      <c r="D35" s="6" t="n">
        <v>285</v>
      </c>
      <c r="E35" s="5" t="n">
        <v>22.5</v>
      </c>
      <c r="F35" s="6" t="n">
        <v>28.7</v>
      </c>
      <c r="G35" s="5" t="n">
        <v>0</v>
      </c>
      <c r="H35" s="5" t="n">
        <v>2.92</v>
      </c>
      <c r="I35" s="5" t="n">
        <v>2.84</v>
      </c>
      <c r="J35" s="68" t="n">
        <f aca="false">140.14*H35+123.45</f>
        <v>532.6588</v>
      </c>
      <c r="K35" s="68" t="n">
        <f aca="false">I35*143.04-0.2334</f>
        <v>406.0002</v>
      </c>
      <c r="N35" s="7"/>
      <c r="O35" s="12"/>
      <c r="P35" s="25"/>
      <c r="Q35" s="16"/>
      <c r="R35" s="2"/>
      <c r="S35" s="2"/>
      <c r="T35" s="2"/>
      <c r="U35" s="2"/>
      <c r="V35" s="2"/>
      <c r="W35" s="2"/>
      <c r="X35" s="2"/>
      <c r="AG35" s="20"/>
      <c r="AH35" s="2"/>
      <c r="AI35" s="21"/>
      <c r="AJ35" s="21"/>
      <c r="AK35" s="21"/>
      <c r="AL35" s="21"/>
      <c r="AM35" s="21"/>
    </row>
    <row r="36" s="12" customFormat="true" ht="13.8" hidden="false" customHeight="false" outlineLevel="0" collapsed="false">
      <c r="A36" s="11" t="s">
        <v>16</v>
      </c>
      <c r="B36" s="2"/>
      <c r="C36" s="6"/>
      <c r="D36" s="6"/>
      <c r="E36" s="5"/>
      <c r="F36" s="6"/>
      <c r="G36" s="5"/>
      <c r="H36" s="13" t="n">
        <v>4.82</v>
      </c>
      <c r="I36" s="13" t="n">
        <v>4.62</v>
      </c>
      <c r="J36" s="12" t="n">
        <f aca="false">140.14*H36+123.45</f>
        <v>798.9248</v>
      </c>
      <c r="K36" s="12" t="n">
        <f aca="false">I36*143.04-0.2334</f>
        <v>660.6114</v>
      </c>
      <c r="L36" s="14" t="n">
        <f aca="false">J36-J35</f>
        <v>266.266</v>
      </c>
      <c r="M36" s="14" t="n">
        <f aca="false">K36-K35</f>
        <v>254.6112</v>
      </c>
      <c r="N36" s="7"/>
      <c r="O36" s="69"/>
      <c r="P36" s="25"/>
      <c r="Q36" s="23"/>
      <c r="R36" s="44"/>
      <c r="S36" s="2"/>
      <c r="T36" s="2"/>
      <c r="U36" s="2"/>
      <c r="V36" s="2"/>
      <c r="W36" s="2"/>
      <c r="X36" s="2"/>
      <c r="AG36" s="20"/>
      <c r="AH36" s="2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8" hidden="false" customHeight="false" outlineLevel="0" collapsed="false">
      <c r="A37" s="1" t="n">
        <v>303652</v>
      </c>
      <c r="B37" s="2" t="n">
        <v>50</v>
      </c>
      <c r="C37" s="6" t="n">
        <v>100</v>
      </c>
      <c r="D37" s="6" t="n">
        <v>285</v>
      </c>
      <c r="E37" s="5" t="n">
        <v>22.5</v>
      </c>
      <c r="F37" s="6" t="n">
        <v>28.7</v>
      </c>
      <c r="G37" s="5" t="n">
        <v>0</v>
      </c>
      <c r="H37" s="5" t="n">
        <v>2.93</v>
      </c>
      <c r="I37" s="5" t="n">
        <v>2.81</v>
      </c>
      <c r="J37" s="68" t="n">
        <f aca="false">140.14*H37+123.45</f>
        <v>534.0602</v>
      </c>
      <c r="K37" s="68" t="n">
        <f aca="false">I37*143.04-0.2334</f>
        <v>401.709</v>
      </c>
      <c r="N37" s="7"/>
      <c r="O37" s="12" t="s">
        <v>75</v>
      </c>
      <c r="P37" s="25"/>
    </row>
    <row r="38" s="40" customFormat="true" ht="13.8" hidden="false" customHeight="false" outlineLevel="0" collapsed="false">
      <c r="A38" s="70" t="s">
        <v>16</v>
      </c>
      <c r="B38" s="71"/>
      <c r="C38" s="72"/>
      <c r="D38" s="72"/>
      <c r="E38" s="73"/>
      <c r="F38" s="72"/>
      <c r="G38" s="73"/>
      <c r="H38" s="74" t="n">
        <v>4.63</v>
      </c>
      <c r="I38" s="74" t="n">
        <v>4.44</v>
      </c>
      <c r="J38" s="12" t="n">
        <f aca="false">140.14*H38+123.45</f>
        <v>772.2982</v>
      </c>
      <c r="K38" s="12" t="n">
        <f aca="false">I38*143.04-0.2334</f>
        <v>634.8642</v>
      </c>
      <c r="L38" s="75" t="n">
        <f aca="false">J38-J37</f>
        <v>238.238</v>
      </c>
      <c r="M38" s="75" t="n">
        <f aca="false">K38-K37</f>
        <v>233.1552</v>
      </c>
      <c r="N38" s="7"/>
      <c r="O38" s="76"/>
      <c r="P38" s="7"/>
      <c r="Q38" s="77"/>
      <c r="R38" s="77"/>
      <c r="S38" s="77"/>
      <c r="Z38" s="78"/>
      <c r="AB38" s="79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83" customFormat="true" ht="19.4" hidden="false" customHeight="false" outlineLevel="0" collapsed="false">
      <c r="A39" s="80" t="s">
        <v>76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82"/>
      <c r="R39" s="82"/>
      <c r="S39" s="82"/>
      <c r="Z39" s="84"/>
      <c r="AB39" s="85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8" hidden="false" customHeight="false" outlineLevel="0" collapsed="false">
      <c r="A40" s="1" t="n">
        <v>303653</v>
      </c>
      <c r="B40" s="2"/>
      <c r="C40" s="6"/>
      <c r="D40" s="6"/>
      <c r="E40" s="5"/>
      <c r="F40" s="6"/>
      <c r="G40" s="5"/>
      <c r="H40" s="5"/>
      <c r="I40" s="5"/>
      <c r="J40" s="68"/>
      <c r="K40" s="68"/>
      <c r="N40" s="63" t="n">
        <v>44908</v>
      </c>
      <c r="O40" s="12" t="s">
        <v>77</v>
      </c>
      <c r="P40" s="52"/>
      <c r="Q40" s="52"/>
      <c r="R40" s="52"/>
      <c r="S40" s="53"/>
      <c r="AB40" s="39"/>
    </row>
    <row r="41" s="12" customFormat="true" ht="13.8" hidden="false" customHeight="false" outlineLevel="0" collapsed="false">
      <c r="A41" s="11" t="s">
        <v>16</v>
      </c>
      <c r="C41" s="6"/>
      <c r="D41" s="6"/>
      <c r="E41" s="5"/>
      <c r="F41" s="6"/>
      <c r="G41" s="5"/>
      <c r="H41" s="13"/>
      <c r="I41" s="13"/>
      <c r="L41" s="14" t="n">
        <f aca="false">J41-J40</f>
        <v>0</v>
      </c>
      <c r="M41" s="14" t="n">
        <f aca="false">K41-K40</f>
        <v>0</v>
      </c>
      <c r="N41" s="63"/>
      <c r="O41" s="69" t="s">
        <v>78</v>
      </c>
      <c r="P41" s="54"/>
      <c r="Q41" s="54"/>
      <c r="R41" s="54"/>
      <c r="S41" s="55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12" customFormat="true" ht="13.8" hidden="false" customHeight="false" outlineLevel="0" collapsed="false">
      <c r="A42" s="1" t="n">
        <v>303654</v>
      </c>
      <c r="B42" s="2"/>
      <c r="C42" s="6" t="n">
        <v>100</v>
      </c>
      <c r="D42" s="6" t="n">
        <v>300</v>
      </c>
      <c r="E42" s="5" t="n">
        <v>22.5</v>
      </c>
      <c r="F42" s="6" t="n">
        <v>28.7</v>
      </c>
      <c r="G42" s="5" t="n">
        <v>0</v>
      </c>
      <c r="H42" s="5" t="n">
        <v>0</v>
      </c>
      <c r="I42" s="5"/>
      <c r="J42" s="68" t="n">
        <f aca="false">140.14*H42+123.45</f>
        <v>123.45</v>
      </c>
      <c r="K42" s="68" t="n">
        <f aca="false">I42*143.04-0.2334</f>
        <v>-0.2334</v>
      </c>
      <c r="N42" s="63"/>
      <c r="O42" s="12" t="s">
        <v>79</v>
      </c>
      <c r="P42" s="54"/>
      <c r="Q42" s="54"/>
      <c r="R42" s="54"/>
      <c r="S42" s="55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12" customFormat="true" ht="13.8" hidden="false" customHeight="false" outlineLevel="0" collapsed="false">
      <c r="A43" s="11" t="s">
        <v>16</v>
      </c>
      <c r="C43" s="6"/>
      <c r="D43" s="6"/>
      <c r="E43" s="5"/>
      <c r="F43" s="6"/>
      <c r="G43" s="5"/>
      <c r="H43" s="13" t="n">
        <v>2.1</v>
      </c>
      <c r="I43" s="13"/>
      <c r="J43" s="12" t="n">
        <f aca="false">140.14*H43+123.45</f>
        <v>417.744</v>
      </c>
      <c r="K43" s="12" t="n">
        <f aca="false">I43*143.04-0.2334</f>
        <v>-0.2334</v>
      </c>
      <c r="L43" s="14" t="n">
        <f aca="false">J43-J42</f>
        <v>294.294</v>
      </c>
      <c r="M43" s="14" t="n">
        <f aca="false">K43-K42</f>
        <v>0</v>
      </c>
      <c r="N43" s="63"/>
      <c r="O43" s="69"/>
      <c r="P43" s="54"/>
      <c r="Q43" s="54"/>
      <c r="R43" s="54"/>
      <c r="S43" s="55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8" hidden="false" customHeight="false" outlineLevel="0" collapsed="false">
      <c r="A44" s="1" t="n">
        <v>303655</v>
      </c>
      <c r="B44" s="2"/>
      <c r="C44" s="6" t="n">
        <v>100</v>
      </c>
      <c r="D44" s="6" t="n">
        <v>300</v>
      </c>
      <c r="E44" s="5" t="n">
        <v>22.5</v>
      </c>
      <c r="F44" s="6" t="n">
        <v>28.7</v>
      </c>
      <c r="G44" s="5" t="n">
        <v>0</v>
      </c>
      <c r="H44" s="5" t="n">
        <v>0</v>
      </c>
      <c r="I44" s="5" t="n">
        <v>1.9</v>
      </c>
      <c r="J44" s="68" t="n">
        <f aca="false">140.14*H44+123.45</f>
        <v>123.45</v>
      </c>
      <c r="K44" s="68" t="n">
        <f aca="false">I44*143.04-0.2334</f>
        <v>271.5426</v>
      </c>
      <c r="N44" s="63"/>
      <c r="O44" s="12"/>
      <c r="P44" s="56"/>
      <c r="Q44" s="56"/>
      <c r="R44" s="56"/>
      <c r="S44" s="55"/>
    </row>
    <row r="45" s="12" customFormat="true" ht="13.8" hidden="false" customHeight="false" outlineLevel="0" collapsed="false">
      <c r="A45" s="11" t="s">
        <v>16</v>
      </c>
      <c r="B45" s="2"/>
      <c r="C45" s="6"/>
      <c r="D45" s="6"/>
      <c r="E45" s="5"/>
      <c r="F45" s="6"/>
      <c r="G45" s="5"/>
      <c r="H45" s="13" t="n">
        <v>2.18</v>
      </c>
      <c r="I45" s="13" t="s">
        <v>80</v>
      </c>
      <c r="J45" s="12" t="n">
        <f aca="false">140.14*H45+123.45</f>
        <v>428.9552</v>
      </c>
      <c r="L45" s="14" t="n">
        <f aca="false">J45-J44</f>
        <v>305.5052</v>
      </c>
      <c r="M45" s="14"/>
      <c r="N45" s="63"/>
      <c r="O45" s="69" t="s">
        <v>81</v>
      </c>
      <c r="P45" s="54"/>
      <c r="Q45" s="54"/>
      <c r="R45" s="56"/>
      <c r="S45" s="55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8" hidden="false" customHeight="false" outlineLevel="0" collapsed="false">
      <c r="A46" s="1" t="n">
        <v>303660</v>
      </c>
      <c r="B46" s="2" t="n">
        <v>60</v>
      </c>
      <c r="C46" s="6" t="n">
        <v>100</v>
      </c>
      <c r="D46" s="6" t="n">
        <v>300</v>
      </c>
      <c r="E46" s="5" t="n">
        <v>22.5</v>
      </c>
      <c r="F46" s="6" t="n">
        <v>28.7</v>
      </c>
      <c r="G46" s="5" t="n">
        <v>0</v>
      </c>
      <c r="H46" s="5" t="n">
        <v>1.24</v>
      </c>
      <c r="I46" s="5" t="n">
        <v>1.9</v>
      </c>
      <c r="J46" s="68" t="n">
        <f aca="false">140.14*H46+123.45</f>
        <v>297.2236</v>
      </c>
      <c r="K46" s="68" t="n">
        <f aca="false">I46*143.04-0.2334</f>
        <v>271.5426</v>
      </c>
      <c r="N46" s="63"/>
      <c r="O46" s="12"/>
      <c r="P46" s="56"/>
      <c r="Q46" s="56"/>
      <c r="R46" s="54"/>
      <c r="S46" s="55"/>
    </row>
    <row r="47" s="12" customFormat="true" ht="13.8" hidden="false" customHeight="false" outlineLevel="0" collapsed="false">
      <c r="A47" s="11" t="s">
        <v>16</v>
      </c>
      <c r="C47" s="6"/>
      <c r="D47" s="6"/>
      <c r="E47" s="5"/>
      <c r="F47" s="6"/>
      <c r="G47" s="6"/>
      <c r="H47" s="13" t="n">
        <v>3.1</v>
      </c>
      <c r="I47" s="13" t="n">
        <v>3.33</v>
      </c>
      <c r="J47" s="12" t="n">
        <f aca="false">140.14*H47+123.45</f>
        <v>557.884</v>
      </c>
      <c r="K47" s="12" t="n">
        <f aca="false">I47*143.04-0.2334</f>
        <v>476.0898</v>
      </c>
      <c r="L47" s="14" t="n">
        <f aca="false">J47-J46</f>
        <v>260.6604</v>
      </c>
      <c r="M47" s="14" t="n">
        <f aca="false">K47-K46</f>
        <v>204.5472</v>
      </c>
      <c r="N47" s="63"/>
      <c r="O47" s="69"/>
      <c r="P47" s="54"/>
      <c r="Q47" s="54"/>
      <c r="R47" s="56"/>
      <c r="S47" s="55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8" hidden="false" customHeight="false" outlineLevel="0" collapsed="false">
      <c r="A48" s="1" t="n">
        <v>303665</v>
      </c>
      <c r="B48" s="2" t="n">
        <v>60</v>
      </c>
      <c r="C48" s="6" t="n">
        <v>100</v>
      </c>
      <c r="D48" s="6" t="n">
        <v>300</v>
      </c>
      <c r="E48" s="5" t="n">
        <v>22.5</v>
      </c>
      <c r="F48" s="6" t="n">
        <v>28.7</v>
      </c>
      <c r="G48" s="5" t="n">
        <v>0</v>
      </c>
      <c r="H48" s="5" t="n">
        <v>1.93</v>
      </c>
      <c r="I48" s="5" t="n">
        <v>1.99</v>
      </c>
      <c r="J48" s="68" t="n">
        <f aca="false">140.14*H48+123.45</f>
        <v>393.9202</v>
      </c>
      <c r="K48" s="68" t="n">
        <f aca="false">I48*143.04-0.2334</f>
        <v>284.4162</v>
      </c>
      <c r="N48" s="63"/>
      <c r="O48" s="12"/>
      <c r="P48" s="57"/>
      <c r="Q48" s="58"/>
      <c r="R48" s="56"/>
      <c r="S48" s="55"/>
      <c r="Z48" s="17"/>
      <c r="AA48" s="17"/>
    </row>
    <row r="49" s="12" customFormat="true" ht="13.8" hidden="false" customHeight="false" outlineLevel="0" collapsed="false">
      <c r="A49" s="11" t="s">
        <v>16</v>
      </c>
      <c r="C49" s="6"/>
      <c r="D49" s="6"/>
      <c r="E49" s="5"/>
      <c r="F49" s="6"/>
      <c r="G49" s="5"/>
      <c r="H49" s="13" t="n">
        <v>3.7</v>
      </c>
      <c r="I49" s="13" t="n">
        <v>3.89</v>
      </c>
      <c r="J49" s="12" t="n">
        <f aca="false">140.14*H49+123.45</f>
        <v>641.968</v>
      </c>
      <c r="K49" s="12" t="n">
        <f aca="false">I49*143.04-0.2334</f>
        <v>556.1922</v>
      </c>
      <c r="L49" s="14" t="n">
        <f aca="false">J49-J48</f>
        <v>248.0478</v>
      </c>
      <c r="M49" s="14" t="n">
        <f aca="false">K49-K48</f>
        <v>271.776</v>
      </c>
      <c r="N49" s="63"/>
      <c r="O49" s="69"/>
      <c r="P49" s="57"/>
      <c r="Q49" s="59"/>
      <c r="R49" s="56"/>
      <c r="S49" s="55"/>
      <c r="Z49" s="39"/>
      <c r="AA49" s="17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8" hidden="false" customHeight="false" outlineLevel="0" collapsed="false">
      <c r="A50" s="1" t="n">
        <v>303666</v>
      </c>
      <c r="B50" s="2" t="n">
        <v>60</v>
      </c>
      <c r="C50" s="6" t="n">
        <v>100</v>
      </c>
      <c r="D50" s="6" t="n">
        <v>280</v>
      </c>
      <c r="E50" s="5" t="n">
        <v>22.7</v>
      </c>
      <c r="F50" s="6" t="n">
        <v>28.8</v>
      </c>
      <c r="G50" s="5" t="n">
        <v>0</v>
      </c>
      <c r="H50" s="5" t="n">
        <v>0.66</v>
      </c>
      <c r="I50" s="5" t="n">
        <v>1.9</v>
      </c>
      <c r="J50" s="68" t="n">
        <f aca="false">140.14*H50+123.45</f>
        <v>215.9424</v>
      </c>
      <c r="K50" s="68" t="n">
        <f aca="false">I50*143.04-0.2334</f>
        <v>271.5426</v>
      </c>
      <c r="N50" s="63"/>
      <c r="O50" s="12" t="s">
        <v>82</v>
      </c>
      <c r="Z50" s="17"/>
      <c r="AA50" s="17"/>
    </row>
    <row r="51" s="12" customFormat="true" ht="13.8" hidden="false" customHeight="false" outlineLevel="0" collapsed="false">
      <c r="A51" s="11" t="s">
        <v>16</v>
      </c>
      <c r="C51" s="6"/>
      <c r="D51" s="6"/>
      <c r="E51" s="5"/>
      <c r="F51" s="6"/>
      <c r="G51" s="5"/>
      <c r="H51" s="13" t="n">
        <v>2.61</v>
      </c>
      <c r="I51" s="13" t="n">
        <v>2.94</v>
      </c>
      <c r="J51" s="12" t="n">
        <f aca="false">140.14*H51+123.45</f>
        <v>489.2154</v>
      </c>
      <c r="K51" s="12" t="n">
        <f aca="false">I51*143.04-0.2334</f>
        <v>420.3042</v>
      </c>
      <c r="L51" s="14" t="n">
        <f aca="false">J51-J50</f>
        <v>273.273</v>
      </c>
      <c r="M51" s="14" t="n">
        <f aca="false">K51-K50</f>
        <v>148.7616</v>
      </c>
      <c r="N51" s="63"/>
      <c r="O51" s="69"/>
      <c r="Z51" s="39"/>
      <c r="AA51" s="17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2" customFormat="true" ht="13.8" hidden="false" customHeight="false" outlineLevel="0" collapsed="false">
      <c r="A52" s="1" t="n">
        <v>303680</v>
      </c>
      <c r="B52" s="2" t="n">
        <v>60</v>
      </c>
      <c r="C52" s="6" t="n">
        <v>100</v>
      </c>
      <c r="D52" s="6" t="n">
        <v>280</v>
      </c>
      <c r="E52" s="5" t="n">
        <v>22.7</v>
      </c>
      <c r="F52" s="6" t="n">
        <v>28.8</v>
      </c>
      <c r="G52" s="5" t="n">
        <v>0</v>
      </c>
      <c r="H52" s="5" t="n">
        <v>2.36</v>
      </c>
      <c r="I52" s="5" t="n">
        <v>2.39</v>
      </c>
      <c r="J52" s="68" t="n">
        <f aca="false">140.14*H52+123.45</f>
        <v>454.1804</v>
      </c>
      <c r="K52" s="68" t="n">
        <f aca="false">I52*143.04-0.2334</f>
        <v>341.6322</v>
      </c>
      <c r="N52" s="63"/>
      <c r="O52" s="12" t="s">
        <v>83</v>
      </c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12" customFormat="true" ht="13.8" hidden="false" customHeight="false" outlineLevel="0" collapsed="false">
      <c r="A53" s="11" t="s">
        <v>16</v>
      </c>
      <c r="C53" s="6"/>
      <c r="D53" s="6"/>
      <c r="E53" s="5"/>
      <c r="F53" s="6"/>
      <c r="G53" s="5"/>
      <c r="H53" s="13" t="n">
        <v>3.99</v>
      </c>
      <c r="I53" s="13" t="n">
        <v>4.19</v>
      </c>
      <c r="J53" s="12" t="n">
        <f aca="false">140.14*H53+123.45</f>
        <v>682.6086</v>
      </c>
      <c r="K53" s="12" t="n">
        <f aca="false">I53*143.04-0.2334</f>
        <v>599.1042</v>
      </c>
      <c r="L53" s="14" t="n">
        <f aca="false">J53-J52</f>
        <v>228.4282</v>
      </c>
      <c r="M53" s="14" t="n">
        <f aca="false">K53-K52</f>
        <v>257.472</v>
      </c>
      <c r="N53" s="63"/>
      <c r="O53" s="69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2" customFormat="true" ht="13.8" hidden="false" customHeight="false" outlineLevel="0" collapsed="false">
      <c r="A54" s="1" t="n">
        <v>303690</v>
      </c>
      <c r="B54" s="2" t="n">
        <v>60</v>
      </c>
      <c r="C54" s="6" t="n">
        <v>100</v>
      </c>
      <c r="D54" s="6" t="n">
        <v>280</v>
      </c>
      <c r="E54" s="5" t="n">
        <v>22.7</v>
      </c>
      <c r="F54" s="6" t="n">
        <v>28.8</v>
      </c>
      <c r="G54" s="5" t="n">
        <v>0</v>
      </c>
      <c r="H54" s="5" t="n">
        <v>2.49</v>
      </c>
      <c r="I54" s="5" t="n">
        <v>2.58</v>
      </c>
      <c r="J54" s="68" t="n">
        <f aca="false">140.14*H54+123.45</f>
        <v>472.3986</v>
      </c>
      <c r="K54" s="68" t="n">
        <f aca="false">I54*143.04-0.2334</f>
        <v>368.8098</v>
      </c>
      <c r="N54" s="63"/>
      <c r="O54" s="12" t="s">
        <v>84</v>
      </c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12" customFormat="true" ht="13.8" hidden="false" customHeight="false" outlineLevel="0" collapsed="false">
      <c r="A55" s="11" t="s">
        <v>16</v>
      </c>
      <c r="C55" s="6"/>
      <c r="D55" s="6"/>
      <c r="E55" s="5"/>
      <c r="F55" s="6"/>
      <c r="G55" s="5"/>
      <c r="H55" s="13" t="n">
        <v>4.14</v>
      </c>
      <c r="I55" s="13" t="n">
        <v>4.38</v>
      </c>
      <c r="J55" s="12" t="n">
        <f aca="false">140.14*H55+123.45</f>
        <v>703.6296</v>
      </c>
      <c r="K55" s="12" t="n">
        <f aca="false">I55*143.04-0.2334</f>
        <v>626.2818</v>
      </c>
      <c r="L55" s="14" t="n">
        <f aca="false">J55-J54</f>
        <v>231.231</v>
      </c>
      <c r="M55" s="14" t="n">
        <f aca="false">K55-K54</f>
        <v>257.472</v>
      </c>
      <c r="N55" s="63"/>
      <c r="O55" s="69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2" customFormat="true" ht="13.8" hidden="false" customHeight="false" outlineLevel="0" collapsed="false">
      <c r="A56" s="1" t="n">
        <v>303700</v>
      </c>
      <c r="B56" s="2" t="n">
        <v>60</v>
      </c>
      <c r="C56" s="6" t="n">
        <v>100</v>
      </c>
      <c r="D56" s="6" t="n">
        <v>280</v>
      </c>
      <c r="E56" s="5" t="n">
        <v>22.7</v>
      </c>
      <c r="F56" s="6" t="n">
        <v>28.8</v>
      </c>
      <c r="G56" s="5" t="n">
        <v>0</v>
      </c>
      <c r="H56" s="5" t="n">
        <v>2.56</v>
      </c>
      <c r="I56" s="5" t="n">
        <v>2.64</v>
      </c>
      <c r="J56" s="68" t="n">
        <f aca="false">140.14*H56+123.45</f>
        <v>482.2084</v>
      </c>
      <c r="K56" s="68" t="n">
        <f aca="false">I56*143.04-0.2334</f>
        <v>377.3922</v>
      </c>
      <c r="N56" s="63"/>
      <c r="O56" s="12" t="s">
        <v>85</v>
      </c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12" customFormat="true" ht="13.8" hidden="false" customHeight="false" outlineLevel="0" collapsed="false">
      <c r="A57" s="11" t="s">
        <v>16</v>
      </c>
      <c r="B57" s="2"/>
      <c r="C57" s="6"/>
      <c r="D57" s="6"/>
      <c r="E57" s="5"/>
      <c r="F57" s="6"/>
      <c r="G57" s="5"/>
      <c r="H57" s="13" t="n">
        <v>4.14</v>
      </c>
      <c r="I57" s="13" t="n">
        <v>4.4</v>
      </c>
      <c r="J57" s="12" t="n">
        <f aca="false">140.14*H57+123.45</f>
        <v>703.6296</v>
      </c>
      <c r="K57" s="12" t="n">
        <f aca="false">I57*143.04-0.2334</f>
        <v>629.1426</v>
      </c>
      <c r="L57" s="14" t="n">
        <f aca="false">J57-J56</f>
        <v>221.4212</v>
      </c>
      <c r="M57" s="14" t="n">
        <f aca="false">K57-K56</f>
        <v>251.7504</v>
      </c>
      <c r="N57" s="63"/>
      <c r="O57" s="69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2" customFormat="true" ht="13.8" hidden="false" customHeight="false" outlineLevel="0" collapsed="false">
      <c r="A58" s="1" t="n">
        <v>303710</v>
      </c>
      <c r="B58" s="2" t="n">
        <v>60</v>
      </c>
      <c r="C58" s="6" t="n">
        <v>100</v>
      </c>
      <c r="D58" s="6" t="n">
        <v>280</v>
      </c>
      <c r="E58" s="5" t="n">
        <v>22.7</v>
      </c>
      <c r="F58" s="6" t="n">
        <v>28.8</v>
      </c>
      <c r="G58" s="5" t="n">
        <v>0</v>
      </c>
      <c r="H58" s="5" t="n">
        <v>2.58</v>
      </c>
      <c r="I58" s="5" t="n">
        <v>2.68</v>
      </c>
      <c r="J58" s="68" t="n">
        <f aca="false">140.14*H58+123.45</f>
        <v>485.0112</v>
      </c>
      <c r="K58" s="68" t="n">
        <f aca="false">I58*143.04-0.2334</f>
        <v>383.1138</v>
      </c>
      <c r="N58" s="63"/>
      <c r="O58" s="12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12" customFormat="true" ht="13.8" hidden="false" customHeight="false" outlineLevel="0" collapsed="false">
      <c r="A59" s="11" t="s">
        <v>16</v>
      </c>
      <c r="B59" s="2"/>
      <c r="C59" s="6"/>
      <c r="D59" s="6"/>
      <c r="E59" s="5"/>
      <c r="F59" s="6"/>
      <c r="G59" s="5"/>
      <c r="H59" s="13" t="n">
        <v>4.18</v>
      </c>
      <c r="I59" s="13" t="n">
        <v>4.44</v>
      </c>
      <c r="J59" s="12" t="n">
        <f aca="false">140.14*H59+123.45</f>
        <v>709.2352</v>
      </c>
      <c r="K59" s="12" t="n">
        <f aca="false">I59*143.04-0.2334</f>
        <v>634.8642</v>
      </c>
      <c r="L59" s="14" t="n">
        <f aca="false">J59-J58</f>
        <v>224.224</v>
      </c>
      <c r="M59" s="14" t="n">
        <f aca="false">K59-K58</f>
        <v>251.7504</v>
      </c>
      <c r="N59" s="63"/>
      <c r="O59" s="69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2" customFormat="true" ht="13.8" hidden="false" customHeight="false" outlineLevel="0" collapsed="false">
      <c r="A60" s="1" t="n">
        <v>303730</v>
      </c>
      <c r="B60" s="2" t="n">
        <v>60</v>
      </c>
      <c r="C60" s="6" t="n">
        <v>100</v>
      </c>
      <c r="D60" s="6" t="n">
        <v>280</v>
      </c>
      <c r="E60" s="5" t="n">
        <v>22.7</v>
      </c>
      <c r="F60" s="6" t="n">
        <v>28.8</v>
      </c>
      <c r="G60" s="5" t="n">
        <v>0</v>
      </c>
      <c r="H60" s="5" t="n">
        <v>2.59</v>
      </c>
      <c r="I60" s="5" t="n">
        <v>2.71</v>
      </c>
      <c r="J60" s="68" t="n">
        <f aca="false">140.14*H60+123.45</f>
        <v>486.4126</v>
      </c>
      <c r="K60" s="68" t="n">
        <f aca="false">I60*143.04-0.2334</f>
        <v>387.405</v>
      </c>
      <c r="N60" s="63"/>
      <c r="O60" s="12" t="s">
        <v>86</v>
      </c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12" customFormat="true" ht="13.8" hidden="false" customHeight="false" outlineLevel="0" collapsed="false">
      <c r="A61" s="11" t="s">
        <v>16</v>
      </c>
      <c r="B61" s="2"/>
      <c r="C61" s="6"/>
      <c r="D61" s="6"/>
      <c r="E61" s="5"/>
      <c r="F61" s="6"/>
      <c r="G61" s="5"/>
      <c r="H61" s="13" t="n">
        <v>4.18</v>
      </c>
      <c r="I61" s="13" t="n">
        <v>4.44</v>
      </c>
      <c r="J61" s="12" t="n">
        <f aca="false">140.14*H61+123.45</f>
        <v>709.2352</v>
      </c>
      <c r="K61" s="12" t="n">
        <f aca="false">I61*143.04-0.2334</f>
        <v>634.8642</v>
      </c>
      <c r="L61" s="14" t="n">
        <f aca="false">J61-J60</f>
        <v>222.8226</v>
      </c>
      <c r="M61" s="14" t="n">
        <f aca="false">K61-K60</f>
        <v>247.4592</v>
      </c>
      <c r="N61" s="63"/>
      <c r="O61" s="69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2" customFormat="true" ht="13.8" hidden="false" customHeight="false" outlineLevel="0" collapsed="false">
      <c r="A62" s="1" t="n">
        <v>303765</v>
      </c>
      <c r="B62" s="2" t="n">
        <v>60</v>
      </c>
      <c r="C62" s="6" t="n">
        <v>100</v>
      </c>
      <c r="D62" s="6" t="n">
        <v>280</v>
      </c>
      <c r="E62" s="5" t="n">
        <v>22.7</v>
      </c>
      <c r="F62" s="6" t="n">
        <v>28.8</v>
      </c>
      <c r="G62" s="5" t="n">
        <v>0</v>
      </c>
      <c r="H62" s="5" t="n">
        <v>2.59</v>
      </c>
      <c r="I62" s="5" t="n">
        <v>2.74</v>
      </c>
      <c r="J62" s="68" t="n">
        <f aca="false">140.14*H62+123.45</f>
        <v>486.4126</v>
      </c>
      <c r="K62" s="68" t="n">
        <f aca="false">I62*143.04-0.2334</f>
        <v>391.6962</v>
      </c>
      <c r="N62" s="63"/>
      <c r="O62" s="12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64" customFormat="true" ht="13.8" hidden="false" customHeight="false" outlineLevel="0" collapsed="false">
      <c r="A63" s="11" t="s">
        <v>16</v>
      </c>
      <c r="B63" s="12"/>
      <c r="C63" s="5"/>
      <c r="D63" s="2"/>
      <c r="E63" s="5"/>
      <c r="F63" s="5"/>
      <c r="G63" s="2"/>
      <c r="H63" s="13" t="n">
        <v>4.18</v>
      </c>
      <c r="I63" s="13" t="n">
        <v>4.51</v>
      </c>
      <c r="J63" s="12" t="n">
        <f aca="false">140.14*H63+123.45</f>
        <v>709.2352</v>
      </c>
      <c r="K63" s="12" t="n">
        <f aca="false">I63*143.04-0.2334</f>
        <v>644.877</v>
      </c>
      <c r="L63" s="14" t="n">
        <f aca="false">J63-J62</f>
        <v>222.8226</v>
      </c>
      <c r="M63" s="14" t="n">
        <f aca="false">K63-K62</f>
        <v>253.1808</v>
      </c>
      <c r="N63" s="63"/>
      <c r="O63" s="69" t="s">
        <v>87</v>
      </c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" customFormat="true" ht="13.8" hidden="false" customHeight="false" outlineLevel="0" collapsed="false">
      <c r="A64" s="86" t="s">
        <v>88</v>
      </c>
      <c r="B64" s="86"/>
      <c r="C64" s="6" t="n">
        <v>100</v>
      </c>
      <c r="D64" s="6" t="n">
        <v>280</v>
      </c>
      <c r="E64" s="5" t="n">
        <v>22.7</v>
      </c>
      <c r="F64" s="6" t="n">
        <v>28.8</v>
      </c>
      <c r="G64" s="5" t="n">
        <v>0</v>
      </c>
      <c r="H64" s="5"/>
      <c r="I64" s="5"/>
      <c r="J64" s="68"/>
      <c r="K64" s="68"/>
      <c r="N64" s="63"/>
      <c r="O64" s="12" t="s">
        <v>89</v>
      </c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12" customFormat="true" ht="17.35" hidden="false" customHeight="false" outlineLevel="0" collapsed="false">
      <c r="A65" s="11" t="s">
        <v>16</v>
      </c>
      <c r="C65" s="6"/>
      <c r="D65" s="6"/>
      <c r="E65" s="5"/>
      <c r="F65" s="6"/>
      <c r="G65" s="5"/>
      <c r="H65" s="13"/>
      <c r="I65" s="13"/>
      <c r="L65" s="14" t="n">
        <f aca="false">J65-J64</f>
        <v>0</v>
      </c>
      <c r="M65" s="14" t="n">
        <f aca="false">K65-K64</f>
        <v>0</v>
      </c>
      <c r="N65" s="63"/>
      <c r="O65" s="87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2" customFormat="true" ht="13.8" hidden="false" customHeight="false" outlineLevel="0" collapsed="false">
      <c r="A66" s="1" t="n">
        <v>303766</v>
      </c>
      <c r="C66" s="6" t="n">
        <v>100</v>
      </c>
      <c r="D66" s="6" t="n">
        <v>280</v>
      </c>
      <c r="E66" s="5" t="n">
        <v>22.7</v>
      </c>
      <c r="F66" s="6" t="n">
        <v>28.8</v>
      </c>
      <c r="G66" s="5" t="n">
        <v>0</v>
      </c>
      <c r="H66" s="5"/>
      <c r="I66" s="5"/>
      <c r="J66" s="68"/>
      <c r="K66" s="68"/>
      <c r="N66" s="63"/>
      <c r="O66" s="12" t="s">
        <v>90</v>
      </c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12" customFormat="true" ht="13.8" hidden="false" customHeight="false" outlineLevel="0" collapsed="false">
      <c r="A67" s="11" t="s">
        <v>16</v>
      </c>
      <c r="C67" s="6"/>
      <c r="D67" s="6"/>
      <c r="E67" s="5"/>
      <c r="F67" s="6"/>
      <c r="G67" s="5"/>
      <c r="H67" s="13"/>
      <c r="I67" s="13"/>
      <c r="L67" s="14" t="n">
        <f aca="false">J67-J66</f>
        <v>0</v>
      </c>
      <c r="M67" s="14" t="n">
        <f aca="false">K67-K66</f>
        <v>0</v>
      </c>
      <c r="N67" s="63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62" customFormat="true" ht="19.4" hidden="false" customHeight="false" outlineLevel="0" collapsed="false">
      <c r="A68" s="60" t="s">
        <v>91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6"/>
      <c r="O68" s="66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2" customFormat="true" ht="13.8" hidden="false" customHeight="false" outlineLevel="0" collapsed="false">
      <c r="A69" s="1" t="n">
        <v>303767</v>
      </c>
      <c r="C69" s="6" t="n">
        <v>100</v>
      </c>
      <c r="D69" s="6" t="n">
        <v>280</v>
      </c>
      <c r="E69" s="5" t="n">
        <v>22.6</v>
      </c>
      <c r="F69" s="6" t="n">
        <v>28</v>
      </c>
      <c r="G69" s="5" t="n">
        <v>0</v>
      </c>
      <c r="H69" s="5" t="n">
        <v>0</v>
      </c>
      <c r="I69" s="5" t="n">
        <v>1.9</v>
      </c>
      <c r="J69" s="68" t="n">
        <f aca="false">140.14*H69+123.45</f>
        <v>123.45</v>
      </c>
      <c r="K69" s="68" t="n">
        <f aca="false">I69*143.04-0.2334</f>
        <v>271.5426</v>
      </c>
      <c r="N69" s="63" t="n">
        <v>44909</v>
      </c>
      <c r="O69" s="12" t="s">
        <v>92</v>
      </c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2" customFormat="true" ht="13.8" hidden="false" customHeight="false" outlineLevel="0" collapsed="false">
      <c r="A70" s="11" t="s">
        <v>16</v>
      </c>
      <c r="C70" s="6"/>
      <c r="D70" s="6"/>
      <c r="E70" s="5"/>
      <c r="F70" s="6"/>
      <c r="G70" s="5"/>
      <c r="H70" s="13" t="n">
        <v>2.05</v>
      </c>
      <c r="I70" s="13" t="s">
        <v>80</v>
      </c>
      <c r="J70" s="12" t="n">
        <f aca="false">140.14*H70+123.45</f>
        <v>410.737</v>
      </c>
      <c r="L70" s="14" t="n">
        <f aca="false">J70-J69</f>
        <v>287.287</v>
      </c>
      <c r="M70" s="14"/>
      <c r="N70" s="63"/>
      <c r="O70" s="69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2" customFormat="true" ht="35.05" hidden="false" customHeight="false" outlineLevel="0" collapsed="false">
      <c r="A71" s="1" t="n">
        <v>303768</v>
      </c>
      <c r="B71" s="12" t="n">
        <v>40</v>
      </c>
      <c r="C71" s="6" t="n">
        <v>100</v>
      </c>
      <c r="D71" s="6" t="n">
        <v>280</v>
      </c>
      <c r="E71" s="5" t="n">
        <v>22.6</v>
      </c>
      <c r="F71" s="6" t="n">
        <v>28</v>
      </c>
      <c r="G71" s="5" t="n">
        <v>0</v>
      </c>
      <c r="H71" s="5" t="n">
        <v>0</v>
      </c>
      <c r="I71" s="5" t="n">
        <v>1.9</v>
      </c>
      <c r="J71" s="68" t="n">
        <f aca="false">140.14*H71+123.45</f>
        <v>123.45</v>
      </c>
      <c r="K71" s="68" t="n">
        <f aca="false">I71*143.04-0.2334</f>
        <v>271.5426</v>
      </c>
      <c r="N71" s="63"/>
      <c r="O71" s="65" t="s">
        <v>93</v>
      </c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12" customFormat="true" ht="13.8" hidden="false" customHeight="false" outlineLevel="0" collapsed="false">
      <c r="A72" s="11" t="s">
        <v>16</v>
      </c>
      <c r="B72" s="2"/>
      <c r="C72" s="6"/>
      <c r="D72" s="6"/>
      <c r="E72" s="5"/>
      <c r="F72" s="6"/>
      <c r="G72" s="5"/>
      <c r="H72" s="13" t="n">
        <v>2.14</v>
      </c>
      <c r="I72" s="13" t="s">
        <v>80</v>
      </c>
      <c r="J72" s="12" t="n">
        <f aca="false">140.14*H72+123.45</f>
        <v>423.3496</v>
      </c>
      <c r="L72" s="14" t="n">
        <f aca="false">J72-J71</f>
        <v>299.8996</v>
      </c>
      <c r="M72" s="14"/>
      <c r="N72" s="63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2" customFormat="true" ht="13.8" hidden="false" customHeight="false" outlineLevel="0" collapsed="false">
      <c r="A73" s="1" t="n">
        <v>303769</v>
      </c>
      <c r="B73" s="12" t="n">
        <v>40</v>
      </c>
      <c r="C73" s="6" t="n">
        <v>100</v>
      </c>
      <c r="D73" s="6" t="n">
        <v>280</v>
      </c>
      <c r="E73" s="5" t="n">
        <v>22.6</v>
      </c>
      <c r="F73" s="6" t="n">
        <v>28</v>
      </c>
      <c r="G73" s="5" t="n">
        <v>0</v>
      </c>
      <c r="H73" s="5" t="n">
        <v>0</v>
      </c>
      <c r="I73" s="5" t="n">
        <v>1.9</v>
      </c>
      <c r="J73" s="68" t="n">
        <f aca="false">140.14*H73+123.45</f>
        <v>123.45</v>
      </c>
      <c r="K73" s="68" t="n">
        <f aca="false">I73*143.04-0.2334</f>
        <v>271.5426</v>
      </c>
      <c r="N73" s="63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12" customFormat="true" ht="13.8" hidden="false" customHeight="false" outlineLevel="0" collapsed="false">
      <c r="A74" s="11" t="s">
        <v>16</v>
      </c>
      <c r="B74" s="2"/>
      <c r="C74" s="6"/>
      <c r="D74" s="6"/>
      <c r="E74" s="5"/>
      <c r="F74" s="6"/>
      <c r="G74" s="5"/>
      <c r="H74" s="13" t="n">
        <v>2.28</v>
      </c>
      <c r="I74" s="13" t="s">
        <v>80</v>
      </c>
      <c r="J74" s="12" t="n">
        <f aca="false">140.14*H74+123.45</f>
        <v>442.9692</v>
      </c>
      <c r="L74" s="14" t="n">
        <f aca="false">J74-J73</f>
        <v>319.5192</v>
      </c>
      <c r="M74" s="14"/>
      <c r="N74" s="63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2" customFormat="true" ht="13.8" hidden="false" customHeight="false" outlineLevel="0" collapsed="false">
      <c r="A75" s="1" t="n">
        <v>303770</v>
      </c>
      <c r="B75" s="12" t="n">
        <v>40</v>
      </c>
      <c r="C75" s="6" t="n">
        <v>100</v>
      </c>
      <c r="D75" s="6" t="n">
        <v>280</v>
      </c>
      <c r="E75" s="5" t="n">
        <v>22.6</v>
      </c>
      <c r="F75" s="6" t="n">
        <v>28</v>
      </c>
      <c r="G75" s="5" t="n">
        <v>0</v>
      </c>
      <c r="H75" s="5" t="n">
        <v>0.37</v>
      </c>
      <c r="I75" s="5" t="n">
        <v>1.9</v>
      </c>
      <c r="J75" s="68" t="n">
        <f aca="false">140.14*H75+123.45</f>
        <v>175.3018</v>
      </c>
      <c r="K75" s="68" t="n">
        <f aca="false">I75*143.04-0.2334</f>
        <v>271.5426</v>
      </c>
      <c r="N75" s="63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12" customFormat="true" ht="13.8" hidden="false" customHeight="false" outlineLevel="0" collapsed="false">
      <c r="A76" s="11" t="s">
        <v>16</v>
      </c>
      <c r="B76" s="2"/>
      <c r="C76" s="6"/>
      <c r="D76" s="6"/>
      <c r="E76" s="5"/>
      <c r="F76" s="6"/>
      <c r="G76" s="5"/>
      <c r="H76" s="13" t="n">
        <v>2.47</v>
      </c>
      <c r="I76" s="13" t="n">
        <v>2.93</v>
      </c>
      <c r="J76" s="12" t="n">
        <f aca="false">140.14*H76+123.45</f>
        <v>469.5958</v>
      </c>
      <c r="K76" s="12" t="n">
        <f aca="false">I76*143.04-0.2334</f>
        <v>418.8738</v>
      </c>
      <c r="L76" s="14" t="n">
        <f aca="false">J76-J75</f>
        <v>294.294</v>
      </c>
      <c r="M76" s="14" t="n">
        <f aca="false">K76-K75</f>
        <v>147.3312</v>
      </c>
      <c r="N76" s="63"/>
      <c r="O76" s="12" t="n">
        <v>6</v>
      </c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2" customFormat="true" ht="13.8" hidden="false" customHeight="false" outlineLevel="0" collapsed="false">
      <c r="A77" s="1" t="n">
        <v>303771</v>
      </c>
      <c r="B77" s="12" t="n">
        <v>60</v>
      </c>
      <c r="C77" s="6" t="n">
        <v>100</v>
      </c>
      <c r="D77" s="6" t="n">
        <v>280</v>
      </c>
      <c r="E77" s="5" t="n">
        <v>22.6</v>
      </c>
      <c r="F77" s="6" t="n">
        <v>29</v>
      </c>
      <c r="G77" s="5" t="n">
        <v>0</v>
      </c>
      <c r="H77" s="5" t="n">
        <v>0.56</v>
      </c>
      <c r="I77" s="5" t="n">
        <v>1.9</v>
      </c>
      <c r="J77" s="68" t="n">
        <f aca="false">140.14*H77+123.45</f>
        <v>201.9284</v>
      </c>
      <c r="K77" s="68" t="n">
        <f aca="false">I77*143.04-0.2334</f>
        <v>271.5426</v>
      </c>
      <c r="N77" s="63"/>
      <c r="O77" s="2" t="s">
        <v>94</v>
      </c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12" customFormat="true" ht="13.8" hidden="false" customHeight="false" outlineLevel="0" collapsed="false">
      <c r="A78" s="11" t="s">
        <v>16</v>
      </c>
      <c r="C78" s="5"/>
      <c r="D78" s="2"/>
      <c r="E78" s="5"/>
      <c r="F78" s="5"/>
      <c r="G78" s="2"/>
      <c r="H78" s="13" t="n">
        <v>2.56</v>
      </c>
      <c r="I78" s="13" t="n">
        <v>2.96</v>
      </c>
      <c r="J78" s="12" t="n">
        <f aca="false">140.14*H78+123.45</f>
        <v>482.2084</v>
      </c>
      <c r="K78" s="12" t="n">
        <f aca="false">I78*143.04-0.2334</f>
        <v>423.165</v>
      </c>
      <c r="L78" s="14" t="n">
        <f aca="false">J78-J77</f>
        <v>280.28</v>
      </c>
      <c r="M78" s="14" t="n">
        <f aca="false">K78-K77</f>
        <v>151.6224</v>
      </c>
      <c r="N78" s="63"/>
      <c r="O78" s="64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2" customFormat="true" ht="13.8" hidden="false" customHeight="false" outlineLevel="0" collapsed="false">
      <c r="A79" s="1" t="n">
        <v>303780</v>
      </c>
      <c r="B79" s="12" t="n">
        <v>60</v>
      </c>
      <c r="C79" s="6" t="n">
        <v>100</v>
      </c>
      <c r="D79" s="6" t="n">
        <v>280</v>
      </c>
      <c r="E79" s="5" t="n">
        <v>22.6</v>
      </c>
      <c r="F79" s="6" t="n">
        <v>29</v>
      </c>
      <c r="G79" s="5" t="n">
        <v>0</v>
      </c>
      <c r="H79" s="5" t="n">
        <v>2.03</v>
      </c>
      <c r="I79" s="5" t="n">
        <v>2.2</v>
      </c>
      <c r="J79" s="68" t="n">
        <f aca="false">140.14*H79+123.45</f>
        <v>407.9342</v>
      </c>
      <c r="K79" s="68" t="n">
        <f aca="false">I79*143.04-0.2334</f>
        <v>314.4546</v>
      </c>
      <c r="N79" s="63"/>
      <c r="O79" s="12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12" customFormat="true" ht="13.8" hidden="false" customHeight="false" outlineLevel="0" collapsed="false">
      <c r="A80" s="11" t="s">
        <v>16</v>
      </c>
      <c r="C80" s="6"/>
      <c r="D80" s="6"/>
      <c r="E80" s="5"/>
      <c r="F80" s="6"/>
      <c r="G80" s="5"/>
      <c r="H80" s="13" t="n">
        <v>3.7</v>
      </c>
      <c r="I80" s="13" t="n">
        <v>4.05</v>
      </c>
      <c r="J80" s="12" t="n">
        <f aca="false">140.14*H80+123.45</f>
        <v>641.968</v>
      </c>
      <c r="K80" s="12" t="n">
        <f aca="false">I80*143.04-0.2334</f>
        <v>579.0786</v>
      </c>
      <c r="L80" s="14" t="n">
        <f aca="false">J80-J79</f>
        <v>234.0338</v>
      </c>
      <c r="M80" s="14" t="n">
        <f aca="false">K80-K79</f>
        <v>264.624</v>
      </c>
      <c r="N80" s="63"/>
      <c r="O80" s="2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2" customFormat="true" ht="13.8" hidden="false" customHeight="false" outlineLevel="0" collapsed="false">
      <c r="A81" s="1" t="n">
        <v>303790</v>
      </c>
      <c r="B81" s="12" t="n">
        <v>60</v>
      </c>
      <c r="C81" s="6" t="n">
        <v>100</v>
      </c>
      <c r="D81" s="6" t="n">
        <v>280</v>
      </c>
      <c r="E81" s="5" t="n">
        <v>22.6</v>
      </c>
      <c r="F81" s="6" t="n">
        <v>29</v>
      </c>
      <c r="G81" s="5" t="n">
        <v>0</v>
      </c>
      <c r="H81" s="5" t="n">
        <v>2.38</v>
      </c>
      <c r="I81" s="5" t="n">
        <v>2.59</v>
      </c>
      <c r="J81" s="68" t="n">
        <f aca="false">140.14*H81+123.45</f>
        <v>456.9832</v>
      </c>
      <c r="K81" s="68" t="n">
        <f aca="false">I81*143.04-0.2334</f>
        <v>370.2402</v>
      </c>
      <c r="N81" s="63"/>
      <c r="O81" s="12" t="s">
        <v>84</v>
      </c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12" customFormat="true" ht="13.8" hidden="false" customHeight="false" outlineLevel="0" collapsed="false">
      <c r="A82" s="11" t="s">
        <v>16</v>
      </c>
      <c r="C82" s="6"/>
      <c r="D82" s="6"/>
      <c r="E82" s="5"/>
      <c r="F82" s="6"/>
      <c r="G82" s="5"/>
      <c r="H82" s="13" t="n">
        <v>4.06</v>
      </c>
      <c r="I82" s="13" t="n">
        <v>4.44</v>
      </c>
      <c r="J82" s="12" t="n">
        <f aca="false">140.14*H82+123.45</f>
        <v>692.4184</v>
      </c>
      <c r="K82" s="12" t="n">
        <f aca="false">I82*143.04-0.2334</f>
        <v>634.8642</v>
      </c>
      <c r="L82" s="14" t="n">
        <f aca="false">J82-J81</f>
        <v>235.4352</v>
      </c>
      <c r="M82" s="14" t="n">
        <f aca="false">K82-K81</f>
        <v>264.624</v>
      </c>
      <c r="N82" s="63"/>
      <c r="O82" s="2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12" customFormat="true" ht="13.8" hidden="false" customHeight="false" outlineLevel="0" collapsed="false">
      <c r="A83" s="1" t="n">
        <v>303800</v>
      </c>
      <c r="B83" s="12" t="n">
        <v>60</v>
      </c>
      <c r="C83" s="6" t="n">
        <v>100</v>
      </c>
      <c r="D83" s="6" t="n">
        <v>280</v>
      </c>
      <c r="E83" s="5" t="n">
        <v>22.6</v>
      </c>
      <c r="F83" s="6" t="n">
        <v>29</v>
      </c>
      <c r="G83" s="5" t="n">
        <v>0</v>
      </c>
      <c r="H83" s="5" t="n">
        <v>2.5</v>
      </c>
      <c r="I83" s="5" t="n">
        <v>2.62</v>
      </c>
      <c r="J83" s="68" t="n">
        <f aca="false">140.14*H83+123.45</f>
        <v>473.8</v>
      </c>
      <c r="K83" s="68" t="n">
        <f aca="false">I83*143.04-0.2334</f>
        <v>374.5314</v>
      </c>
      <c r="N83" s="63"/>
      <c r="O83" s="12" t="s">
        <v>85</v>
      </c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2" customFormat="true" ht="13.8" hidden="false" customHeight="false" outlineLevel="0" collapsed="false">
      <c r="A84" s="11" t="s">
        <v>16</v>
      </c>
      <c r="B84" s="12"/>
      <c r="C84" s="6"/>
      <c r="D84" s="6"/>
      <c r="E84" s="5"/>
      <c r="F84" s="6"/>
      <c r="G84" s="5"/>
      <c r="H84" s="13" t="n">
        <v>4.13</v>
      </c>
      <c r="I84" s="13" t="n">
        <v>4.5</v>
      </c>
      <c r="J84" s="12" t="n">
        <f aca="false">140.14*H84+123.45</f>
        <v>702.2282</v>
      </c>
      <c r="K84" s="12" t="n">
        <f aca="false">I84*143.04-0.2334</f>
        <v>643.4466</v>
      </c>
      <c r="L84" s="14" t="n">
        <f aca="false">J84-J83</f>
        <v>228.4282</v>
      </c>
      <c r="M84" s="14" t="n">
        <f aca="false">K84-K83</f>
        <v>268.9152</v>
      </c>
      <c r="N84" s="63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12" customFormat="true" ht="13.8" hidden="false" customHeight="false" outlineLevel="0" collapsed="false">
      <c r="A85" s="1" t="n">
        <v>303820</v>
      </c>
      <c r="B85" s="12" t="n">
        <v>60</v>
      </c>
      <c r="C85" s="6" t="n">
        <v>100</v>
      </c>
      <c r="D85" s="6" t="n">
        <v>280</v>
      </c>
      <c r="E85" s="5" t="n">
        <v>22.6</v>
      </c>
      <c r="F85" s="6" t="n">
        <v>29</v>
      </c>
      <c r="G85" s="5" t="n">
        <v>0</v>
      </c>
      <c r="H85" s="5" t="n">
        <v>2.57</v>
      </c>
      <c r="I85" s="5" t="n">
        <v>2.75</v>
      </c>
      <c r="J85" s="68" t="n">
        <f aca="false">140.14*H85+123.45</f>
        <v>483.6098</v>
      </c>
      <c r="K85" s="68" t="n">
        <f aca="false">I85*143.04-0.2334</f>
        <v>393.1266</v>
      </c>
      <c r="N85" s="63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2" customFormat="true" ht="13.8" hidden="false" customHeight="false" outlineLevel="0" collapsed="false">
      <c r="A86" s="11" t="s">
        <v>16</v>
      </c>
      <c r="B86" s="12"/>
      <c r="C86" s="6"/>
      <c r="D86" s="6"/>
      <c r="E86" s="5"/>
      <c r="F86" s="6"/>
      <c r="G86" s="5"/>
      <c r="H86" s="13" t="n">
        <v>4.24</v>
      </c>
      <c r="I86" s="13" t="n">
        <v>4.54</v>
      </c>
      <c r="J86" s="12" t="n">
        <f aca="false">140.14*H86+123.45</f>
        <v>717.6436</v>
      </c>
      <c r="K86" s="12" t="n">
        <f aca="false">I86*143.04-0.2334</f>
        <v>649.1682</v>
      </c>
      <c r="L86" s="14" t="n">
        <f aca="false">J86-J85</f>
        <v>234.0338</v>
      </c>
      <c r="M86" s="14" t="n">
        <f aca="false">K86-K85</f>
        <v>256.0416</v>
      </c>
      <c r="N86" s="63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12" customFormat="true" ht="13.8" hidden="false" customHeight="false" outlineLevel="0" collapsed="false">
      <c r="A87" s="1" t="n">
        <v>303890</v>
      </c>
      <c r="B87" s="12" t="n">
        <v>60</v>
      </c>
      <c r="C87" s="5" t="n">
        <v>100</v>
      </c>
      <c r="D87" s="5" t="n">
        <v>290</v>
      </c>
      <c r="E87" s="5" t="n">
        <v>22.6</v>
      </c>
      <c r="F87" s="5" t="n">
        <v>30</v>
      </c>
      <c r="G87" s="5" t="n">
        <v>0</v>
      </c>
      <c r="H87" s="5" t="n">
        <v>2.67</v>
      </c>
      <c r="I87" s="5" t="n">
        <v>2.84</v>
      </c>
      <c r="J87" s="68" t="n">
        <f aca="false">140.14*H87+123.45</f>
        <v>497.6238</v>
      </c>
      <c r="K87" s="68" t="n">
        <f aca="false">I87*143.04-0.2334</f>
        <v>406.0002</v>
      </c>
      <c r="N87" s="63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2" customFormat="true" ht="35.05" hidden="false" customHeight="false" outlineLevel="0" collapsed="false">
      <c r="A88" s="11" t="s">
        <v>16</v>
      </c>
      <c r="B88" s="5"/>
      <c r="C88" s="5"/>
      <c r="D88" s="5"/>
      <c r="E88" s="5"/>
      <c r="F88" s="5"/>
      <c r="G88" s="5"/>
      <c r="H88" s="13" t="n">
        <v>4.37</v>
      </c>
      <c r="I88" s="13" t="n">
        <v>4.66</v>
      </c>
      <c r="J88" s="12" t="n">
        <f aca="false">140.14*H88+123.45</f>
        <v>735.8618</v>
      </c>
      <c r="K88" s="12" t="n">
        <f aca="false">I88*143.04-0.2334</f>
        <v>666.333</v>
      </c>
      <c r="L88" s="14" t="n">
        <f aca="false">J88-J87</f>
        <v>238.238</v>
      </c>
      <c r="M88" s="14" t="n">
        <f aca="false">K88-K87</f>
        <v>260.3328</v>
      </c>
      <c r="N88" s="63"/>
      <c r="O88" s="10" t="s">
        <v>95</v>
      </c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12" customFormat="true" ht="13.8" hidden="false" customHeight="false" outlineLevel="0" collapsed="false">
      <c r="A89" s="1" t="n">
        <v>303891</v>
      </c>
      <c r="B89" s="12" t="n">
        <v>45</v>
      </c>
      <c r="C89" s="5" t="n">
        <v>100</v>
      </c>
      <c r="D89" s="5" t="n">
        <v>280</v>
      </c>
      <c r="E89" s="5" t="n">
        <v>22.7</v>
      </c>
      <c r="F89" s="5" t="n">
        <v>28.6</v>
      </c>
      <c r="G89" s="5" t="n">
        <v>0</v>
      </c>
      <c r="H89" s="5" t="n">
        <v>0.39</v>
      </c>
      <c r="I89" s="5" t="n">
        <v>1.9</v>
      </c>
      <c r="J89" s="68" t="n">
        <f aca="false">140.14*H89+123.45</f>
        <v>178.1046</v>
      </c>
      <c r="K89" s="68" t="n">
        <f aca="false">I89*143.04-0.2334</f>
        <v>271.5426</v>
      </c>
      <c r="N89" s="63"/>
      <c r="O89" s="12" t="s">
        <v>96</v>
      </c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s="2" customFormat="true" ht="13.8" hidden="false" customHeight="false" outlineLevel="0" collapsed="false">
      <c r="A90" s="11" t="s">
        <v>16</v>
      </c>
      <c r="C90" s="6"/>
      <c r="D90" s="6"/>
      <c r="E90" s="5"/>
      <c r="F90" s="6"/>
      <c r="G90" s="5"/>
      <c r="H90" s="13" t="n">
        <v>2.35</v>
      </c>
      <c r="I90" s="13" t="n">
        <v>2.86</v>
      </c>
      <c r="J90" s="12" t="n">
        <f aca="false">140.14*H90+123.45</f>
        <v>452.779</v>
      </c>
      <c r="K90" s="12" t="n">
        <f aca="false">I90*143.04-0.2334</f>
        <v>408.861</v>
      </c>
      <c r="L90" s="14" t="n">
        <f aca="false">J90-J89</f>
        <v>274.6744</v>
      </c>
      <c r="M90" s="14" t="n">
        <f aca="false">K90-K89</f>
        <v>137.3184</v>
      </c>
      <c r="N90" s="63"/>
      <c r="O90" s="12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12" customFormat="true" ht="13.8" hidden="false" customHeight="false" outlineLevel="0" collapsed="false">
      <c r="A91" s="1" t="n">
        <v>303900</v>
      </c>
      <c r="B91" s="12" t="n">
        <v>45</v>
      </c>
      <c r="C91" s="5" t="n">
        <v>100</v>
      </c>
      <c r="D91" s="5" t="n">
        <v>280</v>
      </c>
      <c r="E91" s="5" t="n">
        <v>22.7</v>
      </c>
      <c r="F91" s="5" t="n">
        <v>28.6</v>
      </c>
      <c r="G91" s="5" t="n">
        <v>0</v>
      </c>
      <c r="H91" s="5" t="n">
        <v>2.25</v>
      </c>
      <c r="I91" s="5" t="n">
        <v>2.42</v>
      </c>
      <c r="J91" s="68" t="n">
        <f aca="false">140.14*H91+123.45</f>
        <v>438.765</v>
      </c>
      <c r="K91" s="68" t="n">
        <f aca="false">I91*143.04-0.2334</f>
        <v>345.9234</v>
      </c>
      <c r="N91" s="63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2" customFormat="true" ht="13.8" hidden="false" customHeight="false" outlineLevel="0" collapsed="false">
      <c r="A92" s="11" t="s">
        <v>16</v>
      </c>
      <c r="C92" s="6"/>
      <c r="D92" s="6"/>
      <c r="E92" s="5"/>
      <c r="F92" s="6"/>
      <c r="G92" s="5"/>
      <c r="H92" s="13" t="n">
        <v>3.9</v>
      </c>
      <c r="I92" s="13" t="n">
        <v>4.25</v>
      </c>
      <c r="J92" s="12" t="n">
        <f aca="false">140.14*H92+123.45</f>
        <v>669.996</v>
      </c>
      <c r="K92" s="12" t="n">
        <f aca="false">I92*143.04-0.2334</f>
        <v>607.6866</v>
      </c>
      <c r="L92" s="14" t="n">
        <f aca="false">J92-J91</f>
        <v>231.231</v>
      </c>
      <c r="M92" s="14" t="n">
        <f aca="false">K92-K91</f>
        <v>261.7632</v>
      </c>
      <c r="N92" s="63"/>
      <c r="O92" s="15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s="12" customFormat="true" ht="13.8" hidden="false" customHeight="false" outlineLevel="0" collapsed="false">
      <c r="A93" s="1" t="n">
        <v>303910</v>
      </c>
      <c r="B93" s="12" t="n">
        <v>45</v>
      </c>
      <c r="C93" s="5" t="n">
        <v>100</v>
      </c>
      <c r="D93" s="5" t="n">
        <v>280</v>
      </c>
      <c r="E93" s="5" t="n">
        <v>22.7</v>
      </c>
      <c r="F93" s="5" t="n">
        <v>28.6</v>
      </c>
      <c r="G93" s="5" t="n">
        <v>0</v>
      </c>
      <c r="H93" s="5" t="n">
        <v>2.64</v>
      </c>
      <c r="I93" s="5" t="n">
        <v>2.81</v>
      </c>
      <c r="J93" s="68" t="n">
        <f aca="false">140.14*H93+123.45</f>
        <v>493.4196</v>
      </c>
      <c r="K93" s="68" t="n">
        <f aca="false">I93*143.04-0.2334</f>
        <v>401.709</v>
      </c>
      <c r="N93" s="63"/>
      <c r="O93" s="2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s="2" customFormat="true" ht="13.8" hidden="false" customHeight="false" outlineLevel="0" collapsed="false">
      <c r="A94" s="11" t="s">
        <v>16</v>
      </c>
      <c r="C94" s="6"/>
      <c r="D94" s="6"/>
      <c r="E94" s="5"/>
      <c r="F94" s="6"/>
      <c r="G94" s="5"/>
      <c r="H94" s="13" t="n">
        <v>4.21</v>
      </c>
      <c r="I94" s="13" t="n">
        <v>4.55</v>
      </c>
      <c r="J94" s="12" t="n">
        <f aca="false">140.14*H94+123.45</f>
        <v>713.4394</v>
      </c>
      <c r="K94" s="12" t="n">
        <f aca="false">I94*143.04-0.2334</f>
        <v>650.5986</v>
      </c>
      <c r="L94" s="14" t="n">
        <f aca="false">J94-J93</f>
        <v>220.0198</v>
      </c>
      <c r="M94" s="14" t="n">
        <f aca="false">K94-K93</f>
        <v>248.8896</v>
      </c>
      <c r="N94" s="63"/>
      <c r="O94" s="12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12" customFormat="true" ht="13.8" hidden="false" customHeight="false" outlineLevel="0" collapsed="false">
      <c r="A95" s="1" t="n">
        <v>303920</v>
      </c>
      <c r="B95" s="12" t="n">
        <v>45</v>
      </c>
      <c r="C95" s="5" t="n">
        <v>100</v>
      </c>
      <c r="D95" s="5" t="n">
        <v>280</v>
      </c>
      <c r="E95" s="5" t="n">
        <v>22.7</v>
      </c>
      <c r="F95" s="5" t="n">
        <v>28.6</v>
      </c>
      <c r="G95" s="5" t="n">
        <v>0</v>
      </c>
      <c r="H95" s="5" t="n">
        <v>2.8</v>
      </c>
      <c r="I95" s="5" t="n">
        <v>2.97</v>
      </c>
      <c r="J95" s="68" t="n">
        <f aca="false">140.14*H95+123.45</f>
        <v>515.842</v>
      </c>
      <c r="K95" s="68" t="n">
        <f aca="false">I95*143.04-0.2334</f>
        <v>424.5954</v>
      </c>
      <c r="N95" s="63"/>
      <c r="O95" s="12" t="s">
        <v>97</v>
      </c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s="12" customFormat="true" ht="13.8" hidden="false" customHeight="false" outlineLevel="0" collapsed="false">
      <c r="A96" s="11" t="s">
        <v>16</v>
      </c>
      <c r="B96" s="2"/>
      <c r="C96" s="6"/>
      <c r="D96" s="6"/>
      <c r="E96" s="5"/>
      <c r="F96" s="6"/>
      <c r="G96" s="5"/>
      <c r="H96" s="13" t="n">
        <v>4.41</v>
      </c>
      <c r="I96" s="13" t="n">
        <v>4.73</v>
      </c>
      <c r="J96" s="12" t="n">
        <f aca="false">140.14*H96+123.45</f>
        <v>741.4674</v>
      </c>
      <c r="K96" s="12" t="n">
        <f aca="false">I96*143.04-0.2334</f>
        <v>676.3458</v>
      </c>
      <c r="L96" s="14" t="n">
        <f aca="false">J96-J95</f>
        <v>225.6254</v>
      </c>
      <c r="M96" s="14" t="n">
        <f aca="false">K96-K95</f>
        <v>251.7504</v>
      </c>
      <c r="N96" s="63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s="12" customFormat="true" ht="13.8" hidden="false" customHeight="false" outlineLevel="0" collapsed="false">
      <c r="A97" s="1" t="n">
        <v>303930</v>
      </c>
      <c r="B97" s="12" t="n">
        <v>45</v>
      </c>
      <c r="C97" s="5" t="n">
        <v>100</v>
      </c>
      <c r="D97" s="5" t="n">
        <v>280</v>
      </c>
      <c r="E97" s="5" t="n">
        <v>22.7</v>
      </c>
      <c r="F97" s="5" t="n">
        <v>28.6</v>
      </c>
      <c r="G97" s="5" t="n">
        <v>0</v>
      </c>
      <c r="H97" s="5" t="n">
        <v>2.84</v>
      </c>
      <c r="I97" s="5" t="n">
        <v>3</v>
      </c>
      <c r="J97" s="68" t="n">
        <f aca="false">140.14*H97+123.45</f>
        <v>521.4476</v>
      </c>
      <c r="K97" s="68" t="n">
        <f aca="false">I97*143.04-0.2334</f>
        <v>428.8866</v>
      </c>
      <c r="N97" s="63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12" customFormat="true" ht="13.8" hidden="false" customHeight="false" outlineLevel="0" collapsed="false">
      <c r="A98" s="11" t="s">
        <v>16</v>
      </c>
      <c r="C98" s="6"/>
      <c r="D98" s="6"/>
      <c r="E98" s="5"/>
      <c r="F98" s="6"/>
      <c r="G98" s="5"/>
      <c r="H98" s="13" t="n">
        <v>4.43</v>
      </c>
      <c r="I98" s="13" t="n">
        <v>4.77</v>
      </c>
      <c r="J98" s="12" t="n">
        <f aca="false">140.14*H98+123.45</f>
        <v>744.2702</v>
      </c>
      <c r="K98" s="12" t="n">
        <f aca="false">I98*143.04-0.2334</f>
        <v>682.0674</v>
      </c>
      <c r="L98" s="14" t="n">
        <f aca="false">J98-J97</f>
        <v>222.8226</v>
      </c>
      <c r="M98" s="14" t="n">
        <f aca="false">K98-K97</f>
        <v>253.1808</v>
      </c>
      <c r="N98" s="63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s="2" customFormat="true" ht="13.8" hidden="false" customHeight="false" outlineLevel="0" collapsed="false">
      <c r="A99" s="1" t="n">
        <v>303940</v>
      </c>
      <c r="B99" s="12" t="n">
        <v>45</v>
      </c>
      <c r="C99" s="5" t="n">
        <v>100</v>
      </c>
      <c r="D99" s="5" t="n">
        <v>280</v>
      </c>
      <c r="E99" s="5" t="n">
        <v>22.7</v>
      </c>
      <c r="F99" s="5" t="n">
        <v>28.6</v>
      </c>
      <c r="G99" s="5" t="n">
        <v>0</v>
      </c>
      <c r="H99" s="5" t="n">
        <v>2.84</v>
      </c>
      <c r="I99" s="5" t="n">
        <v>3.07</v>
      </c>
      <c r="J99" s="68" t="n">
        <f aca="false">140.14*H99+123.45</f>
        <v>521.4476</v>
      </c>
      <c r="K99" s="68" t="n">
        <f aca="false">I99*143.04-0.2334</f>
        <v>438.8994</v>
      </c>
      <c r="N99" s="63"/>
      <c r="O99" s="15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12" customFormat="true" ht="13.8" hidden="false" customHeight="false" outlineLevel="0" collapsed="false">
      <c r="A100" s="11" t="s">
        <v>16</v>
      </c>
      <c r="C100" s="6"/>
      <c r="D100" s="6"/>
      <c r="E100" s="5"/>
      <c r="F100" s="6"/>
      <c r="G100" s="5"/>
      <c r="H100" s="13" t="n">
        <v>4.43</v>
      </c>
      <c r="I100" s="13" t="n">
        <v>4.83</v>
      </c>
      <c r="J100" s="12" t="n">
        <f aca="false">140.14*H100+123.45</f>
        <v>744.2702</v>
      </c>
      <c r="K100" s="12" t="n">
        <f aca="false">I100*143.04-0.2334</f>
        <v>690.6498</v>
      </c>
      <c r="L100" s="14" t="n">
        <f aca="false">J100-J99</f>
        <v>222.8226</v>
      </c>
      <c r="M100" s="14" t="n">
        <f aca="false">K100-K99</f>
        <v>251.7504</v>
      </c>
      <c r="N100" s="63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s="2" customFormat="true" ht="13.8" hidden="false" customHeight="false" outlineLevel="0" collapsed="false">
      <c r="A101" s="1" t="n">
        <v>303941</v>
      </c>
      <c r="B101" s="12" t="n">
        <v>45</v>
      </c>
      <c r="C101" s="5" t="n">
        <v>100</v>
      </c>
      <c r="D101" s="5" t="n">
        <v>280</v>
      </c>
      <c r="E101" s="5" t="n">
        <v>22.7</v>
      </c>
      <c r="F101" s="5" t="n">
        <v>28.6</v>
      </c>
      <c r="G101" s="5" t="n">
        <v>0</v>
      </c>
      <c r="H101" s="5" t="n">
        <v>2.49</v>
      </c>
      <c r="I101" s="5" t="n">
        <v>2.69</v>
      </c>
      <c r="J101" s="68" t="n">
        <f aca="false">140.14*H101+123.45</f>
        <v>472.3986</v>
      </c>
      <c r="K101" s="68" t="n">
        <f aca="false">I101*143.04-0.2334</f>
        <v>384.5442</v>
      </c>
      <c r="N101" s="63"/>
      <c r="O101" s="12" t="s">
        <v>98</v>
      </c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s="12" customFormat="true" ht="13.8" hidden="false" customHeight="false" outlineLevel="0" collapsed="false">
      <c r="A102" s="11" t="s">
        <v>16</v>
      </c>
      <c r="C102" s="6"/>
      <c r="D102" s="6"/>
      <c r="E102" s="5"/>
      <c r="F102" s="6"/>
      <c r="G102" s="5"/>
      <c r="H102" s="13" t="n">
        <v>4.11</v>
      </c>
      <c r="I102" s="13" t="n">
        <v>4.5</v>
      </c>
      <c r="J102" s="12" t="n">
        <f aca="false">140.14*H102+123.45</f>
        <v>699.4254</v>
      </c>
      <c r="K102" s="12" t="n">
        <f aca="false">I102*143.04-0.2334</f>
        <v>643.4466</v>
      </c>
      <c r="L102" s="14" t="n">
        <f aca="false">J102-J101</f>
        <v>227.0268</v>
      </c>
      <c r="M102" s="14" t="n">
        <f aca="false">K102-K101</f>
        <v>258.9024</v>
      </c>
      <c r="N102" s="63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s="2" customFormat="true" ht="13.8" hidden="false" customHeight="false" outlineLevel="0" collapsed="false">
      <c r="A103" s="1" t="n">
        <v>303950</v>
      </c>
      <c r="B103" s="12" t="n">
        <v>45</v>
      </c>
      <c r="C103" s="5" t="n">
        <v>100</v>
      </c>
      <c r="D103" s="5" t="n">
        <v>280</v>
      </c>
      <c r="E103" s="5" t="n">
        <v>22.7</v>
      </c>
      <c r="F103" s="5" t="n">
        <v>28.6</v>
      </c>
      <c r="G103" s="5" t="n">
        <v>0</v>
      </c>
      <c r="H103" s="5" t="n">
        <v>2.79</v>
      </c>
      <c r="I103" s="5" t="n">
        <v>3.03</v>
      </c>
      <c r="J103" s="68" t="n">
        <f aca="false">140.14*H103+123.45</f>
        <v>514.4406</v>
      </c>
      <c r="K103" s="68" t="n">
        <f aca="false">I103*143.04-0.2334</f>
        <v>433.1778</v>
      </c>
      <c r="N103" s="63"/>
      <c r="O103" s="12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s="12" customFormat="true" ht="13.8" hidden="false" customHeight="false" outlineLevel="0" collapsed="false">
      <c r="A104" s="11" t="s">
        <v>16</v>
      </c>
      <c r="C104" s="6"/>
      <c r="D104" s="6"/>
      <c r="E104" s="5"/>
      <c r="F104" s="6"/>
      <c r="G104" s="5"/>
      <c r="H104" s="13" t="n">
        <v>4.38</v>
      </c>
      <c r="I104" s="13" t="n">
        <v>4.73</v>
      </c>
      <c r="J104" s="12" t="n">
        <f aca="false">140.14*H104+123.45</f>
        <v>737.2632</v>
      </c>
      <c r="K104" s="12" t="n">
        <f aca="false">I104*143.04-0.2334</f>
        <v>676.3458</v>
      </c>
      <c r="L104" s="14" t="n">
        <f aca="false">J104-J103</f>
        <v>222.8226</v>
      </c>
      <c r="M104" s="14" t="n">
        <f aca="false">K104-K103</f>
        <v>243.168</v>
      </c>
      <c r="N104" s="63"/>
      <c r="O104" s="12" t="s">
        <v>99</v>
      </c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s="2" customFormat="true" ht="13.8" hidden="false" customHeight="false" outlineLevel="0" collapsed="false">
      <c r="A105" s="1" t="n">
        <v>303970</v>
      </c>
      <c r="B105" s="12" t="n">
        <v>45</v>
      </c>
      <c r="C105" s="5" t="n">
        <v>100</v>
      </c>
      <c r="D105" s="5" t="n">
        <v>280</v>
      </c>
      <c r="E105" s="5" t="n">
        <v>22.7</v>
      </c>
      <c r="F105" s="5" t="n">
        <v>28.6</v>
      </c>
      <c r="G105" s="5" t="n">
        <v>0</v>
      </c>
      <c r="H105" s="5" t="n">
        <v>2.85</v>
      </c>
      <c r="I105" s="5" t="n">
        <v>3.03</v>
      </c>
      <c r="J105" s="68" t="n">
        <f aca="false">140.14*H105+123.45</f>
        <v>522.849</v>
      </c>
      <c r="K105" s="68" t="n">
        <f aca="false">I105*143.04-0.2334</f>
        <v>433.1778</v>
      </c>
      <c r="N105" s="63"/>
      <c r="O105" s="12" t="s">
        <v>100</v>
      </c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12" customFormat="true" ht="13.8" hidden="false" customHeight="false" outlineLevel="0" collapsed="false">
      <c r="A106" s="11" t="s">
        <v>16</v>
      </c>
      <c r="B106" s="2"/>
      <c r="C106" s="6"/>
      <c r="D106" s="6"/>
      <c r="E106" s="5"/>
      <c r="F106" s="6"/>
      <c r="G106" s="5"/>
      <c r="H106" s="13" t="n">
        <v>4.44</v>
      </c>
      <c r="I106" s="13" t="n">
        <v>4.73</v>
      </c>
      <c r="J106" s="12" t="n">
        <f aca="false">140.14*H106+123.45</f>
        <v>745.6716</v>
      </c>
      <c r="K106" s="12" t="n">
        <f aca="false">I106*143.04-0.2334</f>
        <v>676.3458</v>
      </c>
      <c r="L106" s="14" t="n">
        <f aca="false">J106-J105</f>
        <v>222.8226</v>
      </c>
      <c r="M106" s="14" t="n">
        <f aca="false">K106-K105</f>
        <v>243.168</v>
      </c>
      <c r="N106" s="63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2" customFormat="true" ht="13.8" hidden="false" customHeight="false" outlineLevel="0" collapsed="false">
      <c r="A107" s="1" t="n">
        <v>303971</v>
      </c>
      <c r="B107" s="12" t="n">
        <v>45</v>
      </c>
      <c r="C107" s="5" t="n">
        <v>100</v>
      </c>
      <c r="D107" s="5" t="n">
        <v>280</v>
      </c>
      <c r="E107" s="5" t="n">
        <v>22.7</v>
      </c>
      <c r="F107" s="5" t="n">
        <v>28.6</v>
      </c>
      <c r="G107" s="5" t="n">
        <v>0</v>
      </c>
      <c r="H107" s="5" t="n">
        <v>0</v>
      </c>
      <c r="I107" s="5" t="n">
        <v>1.9</v>
      </c>
      <c r="J107" s="68" t="n">
        <f aca="false">140.14*H107+123.45</f>
        <v>123.45</v>
      </c>
      <c r="K107" s="68" t="n">
        <f aca="false">I107*143.04-0.2334</f>
        <v>271.5426</v>
      </c>
      <c r="N107" s="63"/>
      <c r="O107" s="2" t="s">
        <v>101</v>
      </c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s="12" customFormat="true" ht="13.8" hidden="false" customHeight="false" outlineLevel="0" collapsed="false">
      <c r="A108" s="11" t="s">
        <v>16</v>
      </c>
      <c r="B108" s="2"/>
      <c r="C108" s="6"/>
      <c r="D108" s="6"/>
      <c r="E108" s="5"/>
      <c r="F108" s="6"/>
      <c r="G108" s="5"/>
      <c r="H108" s="13" t="n">
        <v>2.7</v>
      </c>
      <c r="I108" s="13" t="s">
        <v>80</v>
      </c>
      <c r="J108" s="12" t="n">
        <f aca="false">140.14*H108+123.45</f>
        <v>501.828</v>
      </c>
      <c r="L108" s="14" t="n">
        <f aca="false">J108-J107</f>
        <v>378.378</v>
      </c>
      <c r="M108" s="14"/>
      <c r="N108" s="63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2" customFormat="true" ht="13.8" hidden="false" customHeight="false" outlineLevel="0" collapsed="false">
      <c r="A109" s="1" t="n">
        <v>304031</v>
      </c>
      <c r="B109" s="12" t="n">
        <v>45</v>
      </c>
      <c r="C109" s="5" t="n">
        <v>100</v>
      </c>
      <c r="D109" s="5" t="n">
        <v>280</v>
      </c>
      <c r="E109" s="5" t="n">
        <v>22.7</v>
      </c>
      <c r="F109" s="5" t="n">
        <v>28.6</v>
      </c>
      <c r="G109" s="5" t="n">
        <v>0</v>
      </c>
      <c r="H109" s="5" t="n">
        <v>2.84</v>
      </c>
      <c r="I109" s="5" t="n">
        <v>3.06</v>
      </c>
      <c r="J109" s="68" t="n">
        <f aca="false">140.14*H109+123.45</f>
        <v>521.4476</v>
      </c>
      <c r="K109" s="68" t="n">
        <f aca="false">I109*143.04-0.2334</f>
        <v>437.469</v>
      </c>
      <c r="N109" s="63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s="12" customFormat="true" ht="13.8" hidden="false" customHeight="false" outlineLevel="0" collapsed="false">
      <c r="A110" s="11" t="s">
        <v>16</v>
      </c>
      <c r="B110" s="5"/>
      <c r="C110" s="6"/>
      <c r="D110" s="6"/>
      <c r="E110" s="5"/>
      <c r="F110" s="5"/>
      <c r="G110" s="5"/>
      <c r="H110" s="13" t="n">
        <v>4.47</v>
      </c>
      <c r="I110" s="13" t="n">
        <v>4.86</v>
      </c>
      <c r="J110" s="12" t="n">
        <f aca="false">140.14*H110+123.45</f>
        <v>749.8758</v>
      </c>
      <c r="K110" s="12" t="n">
        <f aca="false">I110*143.04-0.2334</f>
        <v>694.941</v>
      </c>
      <c r="L110" s="14" t="n">
        <f aca="false">J110-J109</f>
        <v>228.4282</v>
      </c>
      <c r="M110" s="14" t="n">
        <f aca="false">K110-K109</f>
        <v>257.472</v>
      </c>
      <c r="N110" s="63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62" customFormat="true" ht="19.4" hidden="false" customHeight="false" outlineLevel="0" collapsed="false">
      <c r="A111" s="60" t="s">
        <v>102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6"/>
      <c r="O111" s="66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12" customFormat="true" ht="13.8" hidden="false" customHeight="false" outlineLevel="0" collapsed="false">
      <c r="A112" s="1" t="n">
        <v>304032</v>
      </c>
      <c r="B112" s="12" t="n">
        <v>45</v>
      </c>
      <c r="C112" s="5" t="n">
        <v>100</v>
      </c>
      <c r="D112" s="5" t="n">
        <v>280</v>
      </c>
      <c r="E112" s="5" t="n">
        <v>22.6</v>
      </c>
      <c r="F112" s="6" t="n">
        <v>28</v>
      </c>
      <c r="G112" s="5" t="n">
        <v>0</v>
      </c>
      <c r="H112" s="5" t="n">
        <v>0</v>
      </c>
      <c r="I112" s="5"/>
      <c r="J112" s="68" t="n">
        <f aca="false">140.14*H112+123.45</f>
        <v>123.45</v>
      </c>
      <c r="K112" s="68" t="n">
        <f aca="false">I112*143.04-0.2334</f>
        <v>-0.2334</v>
      </c>
      <c r="N112" s="81" t="n">
        <v>44910</v>
      </c>
      <c r="O112" s="12" t="s">
        <v>103</v>
      </c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2" customFormat="true" ht="13.8" hidden="false" customHeight="false" outlineLevel="0" collapsed="false">
      <c r="A113" s="11" t="s">
        <v>16</v>
      </c>
      <c r="B113" s="12"/>
      <c r="C113" s="6"/>
      <c r="D113" s="6"/>
      <c r="E113" s="5"/>
      <c r="F113" s="6"/>
      <c r="G113" s="5"/>
      <c r="H113" s="13" t="n">
        <v>2.3</v>
      </c>
      <c r="I113" s="13"/>
      <c r="J113" s="12" t="n">
        <f aca="false">140.14*H113+123.45</f>
        <v>445.772</v>
      </c>
      <c r="K113" s="12" t="n">
        <f aca="false">I113*143.04-0.2334</f>
        <v>-0.2334</v>
      </c>
      <c r="L113" s="14" t="n">
        <f aca="false">J113-J112</f>
        <v>322.322</v>
      </c>
      <c r="M113" s="14" t="n">
        <f aca="false">K113-K112</f>
        <v>0</v>
      </c>
      <c r="N113" s="81"/>
      <c r="O113" s="2" t="s">
        <v>104</v>
      </c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12" customFormat="true" ht="13.8" hidden="false" customHeight="false" outlineLevel="0" collapsed="false">
      <c r="A114" s="1" t="n">
        <v>304033</v>
      </c>
      <c r="B114" s="12" t="n">
        <v>45</v>
      </c>
      <c r="C114" s="5" t="n">
        <v>100</v>
      </c>
      <c r="D114" s="5" t="n">
        <v>280</v>
      </c>
      <c r="E114" s="5" t="n">
        <v>22.6</v>
      </c>
      <c r="F114" s="6" t="n">
        <v>28</v>
      </c>
      <c r="G114" s="5" t="n">
        <v>0</v>
      </c>
      <c r="H114" s="5" t="n">
        <v>0</v>
      </c>
      <c r="I114" s="5" t="n">
        <v>1.9</v>
      </c>
      <c r="J114" s="68" t="n">
        <f aca="false">140.14*H114+123.45</f>
        <v>123.45</v>
      </c>
      <c r="K114" s="68" t="n">
        <f aca="false">I114*143.04-0.2334</f>
        <v>271.5426</v>
      </c>
      <c r="N114" s="81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2" customFormat="true" ht="13.8" hidden="false" customHeight="false" outlineLevel="0" collapsed="false">
      <c r="A115" s="11" t="s">
        <v>16</v>
      </c>
      <c r="B115" s="12"/>
      <c r="C115" s="6"/>
      <c r="D115" s="6"/>
      <c r="E115" s="5"/>
      <c r="F115" s="6"/>
      <c r="G115" s="5"/>
      <c r="H115" s="13" t="n">
        <v>2.37</v>
      </c>
      <c r="I115" s="13" t="s">
        <v>80</v>
      </c>
      <c r="J115" s="12" t="n">
        <f aca="false">140.14*H115+123.45</f>
        <v>455.5818</v>
      </c>
      <c r="K115" s="12"/>
      <c r="L115" s="14" t="n">
        <f aca="false">J115-J114</f>
        <v>332.1318</v>
      </c>
      <c r="M115" s="14"/>
      <c r="N115" s="81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s="12" customFormat="true" ht="13.8" hidden="false" customHeight="false" outlineLevel="0" collapsed="false">
      <c r="A116" s="1" t="n">
        <v>304034</v>
      </c>
      <c r="B116" s="12" t="n">
        <v>45</v>
      </c>
      <c r="C116" s="5" t="n">
        <v>100</v>
      </c>
      <c r="D116" s="5" t="n">
        <v>280</v>
      </c>
      <c r="E116" s="5" t="n">
        <v>22.6</v>
      </c>
      <c r="F116" s="6" t="n">
        <v>28</v>
      </c>
      <c r="G116" s="5" t="n">
        <v>0</v>
      </c>
      <c r="H116" s="5" t="n">
        <v>0</v>
      </c>
      <c r="I116" s="5" t="n">
        <v>1.9</v>
      </c>
      <c r="J116" s="68" t="n">
        <f aca="false">140.14*H116+123.45</f>
        <v>123.45</v>
      </c>
      <c r="K116" s="68" t="n">
        <f aca="false">I116*143.04-0.2334</f>
        <v>271.5426</v>
      </c>
      <c r="N116" s="81"/>
      <c r="O116" s="12" t="s">
        <v>105</v>
      </c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2" customFormat="true" ht="13.8" hidden="false" customHeight="false" outlineLevel="0" collapsed="false">
      <c r="A117" s="11" t="s">
        <v>16</v>
      </c>
      <c r="B117" s="12"/>
      <c r="C117" s="6"/>
      <c r="D117" s="6"/>
      <c r="E117" s="5"/>
      <c r="F117" s="6"/>
      <c r="G117" s="5"/>
      <c r="H117" s="13" t="n">
        <v>2.48</v>
      </c>
      <c r="I117" s="13" t="n">
        <v>2.75</v>
      </c>
      <c r="J117" s="12" t="n">
        <f aca="false">140.14*H117+123.45</f>
        <v>470.9972</v>
      </c>
      <c r="K117" s="12" t="n">
        <f aca="false">I117*143.04-0.2334</f>
        <v>393.1266</v>
      </c>
      <c r="L117" s="14" t="n">
        <f aca="false">J117-J116</f>
        <v>347.5472</v>
      </c>
      <c r="M117" s="14" t="n">
        <f aca="false">K117-K116</f>
        <v>121.584</v>
      </c>
      <c r="N117" s="81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12" customFormat="true" ht="13.8" hidden="false" customHeight="false" outlineLevel="0" collapsed="false">
      <c r="A118" s="1" t="n">
        <v>304040</v>
      </c>
      <c r="B118" s="12" t="n">
        <v>45</v>
      </c>
      <c r="C118" s="5" t="n">
        <v>100</v>
      </c>
      <c r="D118" s="5" t="n">
        <v>280</v>
      </c>
      <c r="E118" s="5" t="n">
        <v>22.6</v>
      </c>
      <c r="F118" s="6" t="n">
        <v>28</v>
      </c>
      <c r="G118" s="5" t="n">
        <v>0</v>
      </c>
      <c r="H118" s="5" t="n">
        <v>1.7</v>
      </c>
      <c r="I118" s="5" t="n">
        <v>1.96</v>
      </c>
      <c r="J118" s="68" t="n">
        <f aca="false">140.14*H118+123.45</f>
        <v>361.688</v>
      </c>
      <c r="K118" s="68" t="n">
        <f aca="false">I118*143.04-0.2334</f>
        <v>280.125</v>
      </c>
      <c r="N118" s="81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2" customFormat="true" ht="13.8" hidden="false" customHeight="false" outlineLevel="0" collapsed="false">
      <c r="A119" s="11" t="s">
        <v>16</v>
      </c>
      <c r="B119" s="12"/>
      <c r="C119" s="6"/>
      <c r="D119" s="6"/>
      <c r="E119" s="5"/>
      <c r="F119" s="6"/>
      <c r="G119" s="5"/>
      <c r="H119" s="13" t="n">
        <v>3.43</v>
      </c>
      <c r="I119" s="13" t="n">
        <v>50</v>
      </c>
      <c r="J119" s="12" t="n">
        <f aca="false">140.14*H119+123.45</f>
        <v>604.1302</v>
      </c>
      <c r="K119" s="12" t="n">
        <f aca="false">I119*143.04-0.2334</f>
        <v>7151.7666</v>
      </c>
      <c r="L119" s="14" t="n">
        <f aca="false">J119-J118</f>
        <v>242.4422</v>
      </c>
      <c r="M119" s="14" t="n">
        <f aca="false">K119-K118</f>
        <v>6871.6416</v>
      </c>
      <c r="N119" s="81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s="12" customFormat="true" ht="13.8" hidden="false" customHeight="false" outlineLevel="0" collapsed="false">
      <c r="A120" s="1" t="n">
        <v>304050</v>
      </c>
      <c r="B120" s="12" t="n">
        <v>45</v>
      </c>
      <c r="C120" s="5" t="n">
        <v>100</v>
      </c>
      <c r="D120" s="5" t="n">
        <v>280</v>
      </c>
      <c r="E120" s="5" t="n">
        <v>22.6</v>
      </c>
      <c r="F120" s="6" t="n">
        <v>28</v>
      </c>
      <c r="G120" s="5" t="n">
        <v>0</v>
      </c>
      <c r="H120" s="5" t="n">
        <v>2.29</v>
      </c>
      <c r="I120" s="5" t="n">
        <v>2.63</v>
      </c>
      <c r="J120" s="68" t="n">
        <f aca="false">140.14*H120+123.45</f>
        <v>444.3706</v>
      </c>
      <c r="K120" s="68" t="n">
        <f aca="false">I120*143.04-0.2334</f>
        <v>375.9618</v>
      </c>
      <c r="N120" s="81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2" customFormat="true" ht="13.8" hidden="false" customHeight="false" outlineLevel="0" collapsed="false">
      <c r="A121" s="11" t="s">
        <v>16</v>
      </c>
      <c r="B121" s="12"/>
      <c r="C121" s="6"/>
      <c r="D121" s="6"/>
      <c r="E121" s="5"/>
      <c r="F121" s="6"/>
      <c r="G121" s="5"/>
      <c r="H121" s="13" t="n">
        <v>3.91</v>
      </c>
      <c r="I121" s="13" t="n">
        <v>4.46</v>
      </c>
      <c r="J121" s="12" t="n">
        <f aca="false">140.14*H121+123.45</f>
        <v>671.3974</v>
      </c>
      <c r="K121" s="12" t="n">
        <f aca="false">I121*143.04-0.2334</f>
        <v>637.725</v>
      </c>
      <c r="L121" s="14" t="n">
        <f aca="false">J121-J120</f>
        <v>227.0268</v>
      </c>
      <c r="M121" s="14" t="n">
        <f aca="false">K121-K120</f>
        <v>261.7632</v>
      </c>
      <c r="N121" s="81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s="12" customFormat="true" ht="13.8" hidden="false" customHeight="false" outlineLevel="0" collapsed="false">
      <c r="A122" s="1" t="n">
        <v>304060</v>
      </c>
      <c r="B122" s="12" t="n">
        <v>45</v>
      </c>
      <c r="C122" s="5" t="n">
        <v>100</v>
      </c>
      <c r="D122" s="5" t="n">
        <v>280</v>
      </c>
      <c r="E122" s="5" t="n">
        <v>22.6</v>
      </c>
      <c r="F122" s="6" t="n">
        <v>28</v>
      </c>
      <c r="G122" s="5" t="n">
        <v>0</v>
      </c>
      <c r="H122" s="5" t="n">
        <v>2.6</v>
      </c>
      <c r="I122" s="5" t="n">
        <v>2.9</v>
      </c>
      <c r="J122" s="68" t="n">
        <f aca="false">140.14*H122+123.45</f>
        <v>487.814</v>
      </c>
      <c r="K122" s="68" t="n">
        <f aca="false">I122*143.04-0.2334</f>
        <v>414.5826</v>
      </c>
      <c r="N122" s="81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s="2" customFormat="true" ht="13.8" hidden="false" customHeight="false" outlineLevel="0" collapsed="false">
      <c r="A123" s="11" t="s">
        <v>16</v>
      </c>
      <c r="B123" s="12"/>
      <c r="C123" s="6"/>
      <c r="D123" s="6"/>
      <c r="E123" s="5"/>
      <c r="F123" s="6"/>
      <c r="G123" s="5"/>
      <c r="H123" s="13" t="n">
        <v>4.15</v>
      </c>
      <c r="I123" s="13" t="n">
        <v>4.68</v>
      </c>
      <c r="J123" s="12" t="n">
        <f aca="false">140.14*H123+123.45</f>
        <v>705.031</v>
      </c>
      <c r="K123" s="12" t="n">
        <f aca="false">I123*143.04-0.2334</f>
        <v>669.1938</v>
      </c>
      <c r="L123" s="14" t="n">
        <f aca="false">J123-J122</f>
        <v>217.217</v>
      </c>
      <c r="M123" s="14" t="n">
        <f aca="false">K123-K122</f>
        <v>254.6112</v>
      </c>
      <c r="N123" s="81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s="12" customFormat="true" ht="13.8" hidden="false" customHeight="false" outlineLevel="0" collapsed="false">
      <c r="A124" s="1" t="n">
        <v>304070</v>
      </c>
      <c r="B124" s="12" t="n">
        <v>45</v>
      </c>
      <c r="C124" s="5" t="n">
        <v>100</v>
      </c>
      <c r="D124" s="5" t="n">
        <v>280</v>
      </c>
      <c r="E124" s="5" t="n">
        <v>22.6</v>
      </c>
      <c r="F124" s="6" t="n">
        <v>28</v>
      </c>
      <c r="G124" s="5" t="n">
        <v>0</v>
      </c>
      <c r="H124" s="5" t="n">
        <v>2.72</v>
      </c>
      <c r="I124" s="5" t="n">
        <v>3</v>
      </c>
      <c r="J124" s="68" t="n">
        <f aca="false">140.14*H124+123.45</f>
        <v>504.6308</v>
      </c>
      <c r="K124" s="68" t="n">
        <f aca="false">I124*143.04-0.2334</f>
        <v>428.8866</v>
      </c>
      <c r="N124" s="81"/>
      <c r="O124" s="12" t="s">
        <v>84</v>
      </c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s="2" customFormat="true" ht="13.8" hidden="false" customHeight="false" outlineLevel="0" collapsed="false">
      <c r="A125" s="11" t="s">
        <v>16</v>
      </c>
      <c r="B125" s="12"/>
      <c r="C125" s="6"/>
      <c r="D125" s="6"/>
      <c r="E125" s="5"/>
      <c r="F125" s="6"/>
      <c r="G125" s="5"/>
      <c r="H125" s="13" t="n">
        <v>4.26</v>
      </c>
      <c r="I125" s="13" t="n">
        <v>4.74</v>
      </c>
      <c r="J125" s="12" t="n">
        <f aca="false">140.14*H125+123.45</f>
        <v>720.4464</v>
      </c>
      <c r="K125" s="12" t="n">
        <f aca="false">I125*143.04-0.2334</f>
        <v>677.7762</v>
      </c>
      <c r="L125" s="14" t="n">
        <f aca="false">J125-J124</f>
        <v>215.8156</v>
      </c>
      <c r="M125" s="14" t="n">
        <f aca="false">K125-K124</f>
        <v>248.8896</v>
      </c>
      <c r="N125" s="81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s="12" customFormat="true" ht="13.8" hidden="false" customHeight="false" outlineLevel="0" collapsed="false">
      <c r="A126" s="1" t="n">
        <v>304080</v>
      </c>
      <c r="B126" s="12" t="n">
        <v>45</v>
      </c>
      <c r="C126" s="5" t="n">
        <v>100</v>
      </c>
      <c r="D126" s="5" t="n">
        <v>280</v>
      </c>
      <c r="E126" s="5" t="n">
        <v>22.6</v>
      </c>
      <c r="F126" s="6" t="n">
        <v>28</v>
      </c>
      <c r="G126" s="5" t="n">
        <v>0</v>
      </c>
      <c r="H126" s="5" t="n">
        <v>2.76</v>
      </c>
      <c r="I126" s="5" t="n">
        <v>3.08</v>
      </c>
      <c r="J126" s="68" t="n">
        <f aca="false">140.14*H126+123.45</f>
        <v>510.2364</v>
      </c>
      <c r="K126" s="68" t="n">
        <f aca="false">I126*143.04-0.2334</f>
        <v>440.3298</v>
      </c>
      <c r="N126" s="81"/>
      <c r="O126" s="12" t="s">
        <v>106</v>
      </c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s="2" customFormat="true" ht="13.8" hidden="false" customHeight="false" outlineLevel="0" collapsed="false">
      <c r="A127" s="11" t="s">
        <v>16</v>
      </c>
      <c r="B127" s="12"/>
      <c r="C127" s="6"/>
      <c r="D127" s="6"/>
      <c r="E127" s="5"/>
      <c r="F127" s="6"/>
      <c r="G127" s="5"/>
      <c r="H127" s="13" t="n">
        <v>4.3</v>
      </c>
      <c r="I127" s="13" t="n">
        <v>4.8</v>
      </c>
      <c r="J127" s="12" t="n">
        <f aca="false">140.14*H127+123.45</f>
        <v>726.052</v>
      </c>
      <c r="K127" s="12" t="n">
        <f aca="false">I127*143.04-0.2334</f>
        <v>686.3586</v>
      </c>
      <c r="L127" s="14" t="n">
        <f aca="false">J127-J126</f>
        <v>215.8156</v>
      </c>
      <c r="M127" s="14" t="n">
        <f aca="false">K127-K126</f>
        <v>246.0288</v>
      </c>
      <c r="N127" s="81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s="12" customFormat="true" ht="13.8" hidden="false" customHeight="false" outlineLevel="0" collapsed="false">
      <c r="A128" s="1" t="n">
        <v>304100</v>
      </c>
      <c r="B128" s="12" t="n">
        <v>45</v>
      </c>
      <c r="C128" s="5" t="n">
        <v>100</v>
      </c>
      <c r="D128" s="5" t="n">
        <v>280</v>
      </c>
      <c r="E128" s="5" t="n">
        <v>22.6</v>
      </c>
      <c r="F128" s="6" t="n">
        <v>28</v>
      </c>
      <c r="G128" s="5" t="n">
        <v>0</v>
      </c>
      <c r="H128" s="5" t="n">
        <v>2.79</v>
      </c>
      <c r="I128" s="5" t="n">
        <v>3.13</v>
      </c>
      <c r="J128" s="68" t="n">
        <f aca="false">140.14*H128+123.45</f>
        <v>514.4406</v>
      </c>
      <c r="K128" s="68" t="n">
        <f aca="false">I128*143.04-0.2334</f>
        <v>447.4818</v>
      </c>
      <c r="N128" s="81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s="2" customFormat="true" ht="13.8" hidden="false" customHeight="false" outlineLevel="0" collapsed="false">
      <c r="A129" s="11" t="s">
        <v>16</v>
      </c>
      <c r="B129" s="12"/>
      <c r="C129" s="6"/>
      <c r="D129" s="6"/>
      <c r="E129" s="5"/>
      <c r="F129" s="6"/>
      <c r="G129" s="5"/>
      <c r="H129" s="13" t="n">
        <v>4.32</v>
      </c>
      <c r="I129" s="13" t="n">
        <v>4.88</v>
      </c>
      <c r="J129" s="12" t="n">
        <f aca="false">140.14*H129+123.45</f>
        <v>728.8548</v>
      </c>
      <c r="K129" s="12" t="n">
        <f aca="false">I129*143.04-0.2334</f>
        <v>697.8018</v>
      </c>
      <c r="L129" s="14" t="n">
        <f aca="false">J129-J128</f>
        <v>214.4142</v>
      </c>
      <c r="M129" s="14" t="n">
        <f aca="false">K129-K128</f>
        <v>250.32</v>
      </c>
      <c r="N129" s="81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s="12" customFormat="true" ht="13.8" hidden="false" customHeight="false" outlineLevel="0" collapsed="false">
      <c r="A130" s="1" t="n">
        <v>304133</v>
      </c>
      <c r="B130" s="12" t="n">
        <v>45</v>
      </c>
      <c r="C130" s="5" t="n">
        <v>100</v>
      </c>
      <c r="D130" s="5" t="n">
        <v>280</v>
      </c>
      <c r="E130" s="5" t="n">
        <v>22.6</v>
      </c>
      <c r="F130" s="6" t="n">
        <v>28</v>
      </c>
      <c r="G130" s="5" t="n">
        <v>0</v>
      </c>
      <c r="H130" s="5" t="n">
        <v>2.79</v>
      </c>
      <c r="I130" s="5" t="n">
        <v>3.13</v>
      </c>
      <c r="J130" s="68" t="n">
        <f aca="false">140.14*H130+123.45</f>
        <v>514.4406</v>
      </c>
      <c r="K130" s="68" t="n">
        <f aca="false">I130*143.04-0.2334</f>
        <v>447.4818</v>
      </c>
      <c r="N130" s="81"/>
      <c r="O130" s="12" t="s">
        <v>107</v>
      </c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s="2" customFormat="true" ht="13.8" hidden="false" customHeight="false" outlineLevel="0" collapsed="false">
      <c r="A131" s="11" t="s">
        <v>16</v>
      </c>
      <c r="B131" s="12"/>
      <c r="C131" s="6"/>
      <c r="D131" s="6"/>
      <c r="E131" s="5"/>
      <c r="F131" s="6"/>
      <c r="G131" s="5"/>
      <c r="H131" s="13" t="n">
        <v>4.32</v>
      </c>
      <c r="I131" s="13" t="n">
        <v>4.88</v>
      </c>
      <c r="J131" s="12" t="n">
        <f aca="false">140.14*H131+123.45</f>
        <v>728.8548</v>
      </c>
      <c r="K131" s="12" t="n">
        <f aca="false">I131*143.04-0.2334</f>
        <v>697.8018</v>
      </c>
      <c r="L131" s="14" t="n">
        <f aca="false">J131-J130</f>
        <v>214.4142</v>
      </c>
      <c r="M131" s="14" t="n">
        <f aca="false">K131-K130</f>
        <v>250.32</v>
      </c>
      <c r="N131" s="81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s="12" customFormat="true" ht="13.8" hidden="false" customHeight="false" outlineLevel="0" collapsed="false">
      <c r="A132" s="1" t="n">
        <v>304153</v>
      </c>
      <c r="B132" s="12" t="n">
        <v>45</v>
      </c>
      <c r="C132" s="5" t="n">
        <v>100</v>
      </c>
      <c r="D132" s="5" t="n">
        <v>280</v>
      </c>
      <c r="E132" s="5" t="n">
        <v>22.6</v>
      </c>
      <c r="F132" s="6" t="n">
        <v>28</v>
      </c>
      <c r="G132" s="5" t="n">
        <v>0</v>
      </c>
      <c r="H132" s="5" t="n">
        <v>2.79</v>
      </c>
      <c r="I132" s="5" t="n">
        <v>3.13</v>
      </c>
      <c r="J132" s="68" t="n">
        <f aca="false">140.14*H132+123.45</f>
        <v>514.4406</v>
      </c>
      <c r="K132" s="68" t="n">
        <f aca="false">I132*143.04-0.2334</f>
        <v>447.4818</v>
      </c>
      <c r="N132" s="81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s="2" customFormat="true" ht="13.8" hidden="false" customHeight="false" outlineLevel="0" collapsed="false">
      <c r="A133" s="11" t="s">
        <v>16</v>
      </c>
      <c r="B133" s="12"/>
      <c r="C133" s="6"/>
      <c r="D133" s="6"/>
      <c r="E133" s="5"/>
      <c r="F133" s="6"/>
      <c r="G133" s="5"/>
      <c r="H133" s="13" t="n">
        <v>4.32</v>
      </c>
      <c r="I133" s="13" t="n">
        <v>4.88</v>
      </c>
      <c r="J133" s="12" t="n">
        <f aca="false">140.14*H133+123.45</f>
        <v>728.8548</v>
      </c>
      <c r="K133" s="12" t="n">
        <f aca="false">I133*143.04-0.2334</f>
        <v>697.8018</v>
      </c>
      <c r="L133" s="14" t="n">
        <f aca="false">J133-J132</f>
        <v>214.4142</v>
      </c>
      <c r="M133" s="14" t="n">
        <f aca="false">K133-K132</f>
        <v>250.32</v>
      </c>
      <c r="N133" s="81"/>
      <c r="O133" s="2" t="s">
        <v>108</v>
      </c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s="12" customFormat="true" ht="13.8" hidden="false" customHeight="false" outlineLevel="0" collapsed="false">
      <c r="A134" s="1" t="n">
        <v>304154</v>
      </c>
      <c r="B134" s="12" t="n">
        <v>45</v>
      </c>
      <c r="C134" s="5" t="n">
        <v>100</v>
      </c>
      <c r="D134" s="5" t="n">
        <v>280</v>
      </c>
      <c r="E134" s="5" t="n">
        <v>22.6</v>
      </c>
      <c r="F134" s="6" t="n">
        <v>28</v>
      </c>
      <c r="G134" s="5" t="n">
        <v>0</v>
      </c>
      <c r="H134" s="5" t="n">
        <v>0.215</v>
      </c>
      <c r="I134" s="5" t="n">
        <v>1.9</v>
      </c>
      <c r="J134" s="68" t="n">
        <f aca="false">140.14*H134+123.45</f>
        <v>153.5801</v>
      </c>
      <c r="K134" s="68" t="n">
        <f aca="false">I134*143.04-0.2334</f>
        <v>271.5426</v>
      </c>
      <c r="N134" s="81"/>
      <c r="O134" s="12" t="s">
        <v>109</v>
      </c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s="2" customFormat="true" ht="13.8" hidden="false" customHeight="false" outlineLevel="0" collapsed="false">
      <c r="A135" s="11" t="s">
        <v>16</v>
      </c>
      <c r="B135" s="12"/>
      <c r="C135" s="6"/>
      <c r="D135" s="6"/>
      <c r="E135" s="5"/>
      <c r="F135" s="6"/>
      <c r="G135" s="5"/>
      <c r="H135" s="13" t="n">
        <v>2.56</v>
      </c>
      <c r="I135" s="13" t="n">
        <v>2.77</v>
      </c>
      <c r="J135" s="12" t="n">
        <f aca="false">140.14*H135+123.45</f>
        <v>482.2084</v>
      </c>
      <c r="K135" s="12" t="n">
        <f aca="false">I135*143.04-0.2334</f>
        <v>395.9874</v>
      </c>
      <c r="L135" s="14" t="n">
        <f aca="false">J135-J134</f>
        <v>328.6283</v>
      </c>
      <c r="M135" s="14" t="n">
        <f aca="false">K135-K134</f>
        <v>124.4448</v>
      </c>
      <c r="N135" s="81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s="12" customFormat="true" ht="13.8" hidden="false" customHeight="false" outlineLevel="0" collapsed="false">
      <c r="A136" s="1" t="n">
        <v>304156</v>
      </c>
      <c r="B136" s="12" t="n">
        <v>45</v>
      </c>
      <c r="C136" s="5" t="n">
        <v>100</v>
      </c>
      <c r="D136" s="5" t="n">
        <v>280</v>
      </c>
      <c r="E136" s="5" t="n">
        <v>22.6</v>
      </c>
      <c r="F136" s="6" t="n">
        <v>28</v>
      </c>
      <c r="G136" s="5" t="n">
        <v>0</v>
      </c>
      <c r="H136" s="5" t="n">
        <v>0.74</v>
      </c>
      <c r="I136" s="5" t="n">
        <v>1.9</v>
      </c>
      <c r="J136" s="68" t="n">
        <f aca="false">140.14*H136+123.45</f>
        <v>227.1536</v>
      </c>
      <c r="K136" s="68" t="n">
        <f aca="false">I136*143.04-0.2334</f>
        <v>271.5426</v>
      </c>
      <c r="N136" s="81"/>
      <c r="O136" s="12" t="s">
        <v>110</v>
      </c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s="2" customFormat="true" ht="13.8" hidden="false" customHeight="false" outlineLevel="0" collapsed="false">
      <c r="A137" s="11" t="s">
        <v>16</v>
      </c>
      <c r="B137" s="12"/>
      <c r="C137" s="6"/>
      <c r="D137" s="6"/>
      <c r="E137" s="5"/>
      <c r="F137" s="6"/>
      <c r="G137" s="5"/>
      <c r="H137" s="13" t="n">
        <v>2.84</v>
      </c>
      <c r="I137" s="13" t="n">
        <v>3.17</v>
      </c>
      <c r="J137" s="12" t="n">
        <f aca="false">140.14*H137+123.45</f>
        <v>521.4476</v>
      </c>
      <c r="K137" s="12" t="n">
        <f aca="false">I137*143.04-0.2334</f>
        <v>453.2034</v>
      </c>
      <c r="L137" s="14" t="n">
        <f aca="false">J137-J136</f>
        <v>294.294</v>
      </c>
      <c r="M137" s="14" t="n">
        <f aca="false">K137-K136</f>
        <v>181.6608</v>
      </c>
      <c r="N137" s="81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s="12" customFormat="true" ht="13.8" hidden="false" customHeight="false" outlineLevel="0" collapsed="false">
      <c r="A138" s="1" t="n">
        <v>304170</v>
      </c>
      <c r="B138" s="12" t="n">
        <v>45</v>
      </c>
      <c r="C138" s="5" t="n">
        <v>100</v>
      </c>
      <c r="D138" s="5" t="n">
        <v>280</v>
      </c>
      <c r="E138" s="5" t="n">
        <v>22.6</v>
      </c>
      <c r="F138" s="6" t="n">
        <v>28</v>
      </c>
      <c r="G138" s="5" t="n">
        <v>0</v>
      </c>
      <c r="H138" s="5" t="n">
        <v>2.46</v>
      </c>
      <c r="I138" s="5" t="n">
        <v>2.75</v>
      </c>
      <c r="J138" s="68" t="n">
        <f aca="false">140.14*H138+123.45</f>
        <v>468.1944</v>
      </c>
      <c r="K138" s="68" t="n">
        <f aca="false">I138*143.04-0.2334</f>
        <v>393.1266</v>
      </c>
      <c r="N138" s="81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s="2" customFormat="true" ht="13.8" hidden="false" customHeight="false" outlineLevel="0" collapsed="false">
      <c r="A139" s="11" t="s">
        <v>16</v>
      </c>
      <c r="B139" s="12"/>
      <c r="C139" s="6"/>
      <c r="D139" s="6"/>
      <c r="E139" s="5"/>
      <c r="F139" s="6"/>
      <c r="G139" s="5"/>
      <c r="H139" s="13" t="n">
        <v>4.1</v>
      </c>
      <c r="I139" s="13" t="n">
        <v>4.71</v>
      </c>
      <c r="J139" s="12" t="n">
        <f aca="false">140.14*H139+123.45</f>
        <v>698.024</v>
      </c>
      <c r="K139" s="12" t="n">
        <f aca="false">I139*143.04-0.2334</f>
        <v>673.485</v>
      </c>
      <c r="L139" s="14" t="n">
        <f aca="false">J139-J138</f>
        <v>229.8296</v>
      </c>
      <c r="M139" s="14" t="n">
        <f aca="false">K139-K138</f>
        <v>280.3584</v>
      </c>
      <c r="N139" s="81"/>
      <c r="O139" s="2" t="s">
        <v>111</v>
      </c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s="12" customFormat="true" ht="13.8" hidden="false" customHeight="false" outlineLevel="0" collapsed="false">
      <c r="A140" s="1" t="n">
        <v>304180</v>
      </c>
      <c r="B140" s="12" t="n">
        <v>45</v>
      </c>
      <c r="C140" s="5" t="n">
        <v>100</v>
      </c>
      <c r="D140" s="5" t="n">
        <v>280</v>
      </c>
      <c r="E140" s="5" t="n">
        <v>22.6</v>
      </c>
      <c r="F140" s="6" t="n">
        <v>28</v>
      </c>
      <c r="G140" s="5" t="n">
        <v>0</v>
      </c>
      <c r="H140" s="5" t="n">
        <v>2.44</v>
      </c>
      <c r="I140" s="5" t="n">
        <v>2.78</v>
      </c>
      <c r="J140" s="68" t="n">
        <f aca="false">140.14*H140+123.45</f>
        <v>465.3916</v>
      </c>
      <c r="K140" s="68" t="n">
        <f aca="false">I140*143.04-0.2334</f>
        <v>397.4178</v>
      </c>
      <c r="N140" s="81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s="2" customFormat="true" ht="13.8" hidden="false" customHeight="false" outlineLevel="0" collapsed="false">
      <c r="A141" s="11" t="s">
        <v>16</v>
      </c>
      <c r="B141" s="12"/>
      <c r="C141" s="6"/>
      <c r="D141" s="6"/>
      <c r="E141" s="5"/>
      <c r="F141" s="6"/>
      <c r="G141" s="5"/>
      <c r="H141" s="13" t="n">
        <v>4.1</v>
      </c>
      <c r="I141" s="13" t="n">
        <v>4.71</v>
      </c>
      <c r="J141" s="12" t="n">
        <f aca="false">140.14*H141+123.45</f>
        <v>698.024</v>
      </c>
      <c r="K141" s="12" t="n">
        <f aca="false">I141*143.04-0.2334</f>
        <v>673.485</v>
      </c>
      <c r="L141" s="14" t="n">
        <f aca="false">J141-J140</f>
        <v>232.6324</v>
      </c>
      <c r="M141" s="14" t="n">
        <f aca="false">K141-K140</f>
        <v>276.0672</v>
      </c>
      <c r="N141" s="81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s="12" customFormat="true" ht="13.8" hidden="false" customHeight="false" outlineLevel="0" collapsed="false">
      <c r="A142" s="1" t="n">
        <v>304200</v>
      </c>
      <c r="B142" s="12" t="n">
        <v>45</v>
      </c>
      <c r="C142" s="5" t="n">
        <v>100</v>
      </c>
      <c r="D142" s="5" t="n">
        <v>280</v>
      </c>
      <c r="E142" s="5" t="n">
        <v>22.6</v>
      </c>
      <c r="F142" s="6" t="n">
        <v>28</v>
      </c>
      <c r="G142" s="5" t="n">
        <v>0</v>
      </c>
      <c r="H142" s="5" t="n">
        <v>2.8</v>
      </c>
      <c r="I142" s="5" t="n">
        <v>3.1</v>
      </c>
      <c r="J142" s="68" t="n">
        <f aca="false">140.14*H142+123.45</f>
        <v>515.842</v>
      </c>
      <c r="K142" s="68" t="n">
        <f aca="false">I142*143.04-0.2334</f>
        <v>443.1906</v>
      </c>
      <c r="N142" s="81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s="2" customFormat="true" ht="13.8" hidden="false" customHeight="false" outlineLevel="0" collapsed="false">
      <c r="A143" s="11" t="s">
        <v>16</v>
      </c>
      <c r="B143" s="12"/>
      <c r="C143" s="6"/>
      <c r="D143" s="6"/>
      <c r="E143" s="5"/>
      <c r="F143" s="6"/>
      <c r="G143" s="5"/>
      <c r="H143" s="13" t="n">
        <v>4.37</v>
      </c>
      <c r="I143" s="13" t="n">
        <v>4.89</v>
      </c>
      <c r="J143" s="12" t="n">
        <f aca="false">140.14*H143+123.45</f>
        <v>735.8618</v>
      </c>
      <c r="K143" s="12" t="n">
        <f aca="false">I143*143.04-0.2334</f>
        <v>699.2322</v>
      </c>
      <c r="L143" s="14" t="n">
        <f aca="false">J143-J142</f>
        <v>220.0198</v>
      </c>
      <c r="M143" s="14" t="n">
        <f aca="false">K143-K142</f>
        <v>256.0416</v>
      </c>
      <c r="N143" s="81"/>
      <c r="O143" s="12" t="s">
        <v>84</v>
      </c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s="12" customFormat="true" ht="13.8" hidden="false" customHeight="false" outlineLevel="0" collapsed="false">
      <c r="A144" s="1" t="n">
        <v>304220</v>
      </c>
      <c r="B144" s="12" t="n">
        <v>45</v>
      </c>
      <c r="C144" s="5" t="n">
        <v>100</v>
      </c>
      <c r="D144" s="5" t="n">
        <v>280</v>
      </c>
      <c r="E144" s="5" t="n">
        <v>22.6</v>
      </c>
      <c r="F144" s="6" t="n">
        <v>28</v>
      </c>
      <c r="G144" s="5" t="n">
        <v>0</v>
      </c>
      <c r="H144" s="5" t="n">
        <v>2.84</v>
      </c>
      <c r="I144" s="5" t="n">
        <v>3.2</v>
      </c>
      <c r="J144" s="68" t="n">
        <f aca="false">140.14*H144+123.45</f>
        <v>521.4476</v>
      </c>
      <c r="K144" s="68" t="n">
        <f aca="false">I144*143.04-0.2334</f>
        <v>457.4946</v>
      </c>
      <c r="N144" s="81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s="2" customFormat="true" ht="13.8" hidden="false" customHeight="false" outlineLevel="0" collapsed="false">
      <c r="A145" s="11" t="s">
        <v>16</v>
      </c>
      <c r="B145" s="12"/>
      <c r="C145" s="6"/>
      <c r="D145" s="6"/>
      <c r="E145" s="5"/>
      <c r="F145" s="6"/>
      <c r="G145" s="5"/>
      <c r="H145" s="13" t="n">
        <v>4.43</v>
      </c>
      <c r="I145" s="13" t="n">
        <v>5</v>
      </c>
      <c r="J145" s="12" t="n">
        <f aca="false">140.14*H145+123.45</f>
        <v>744.2702</v>
      </c>
      <c r="K145" s="12" t="n">
        <f aca="false">I145*143.04-0.2334</f>
        <v>714.9666</v>
      </c>
      <c r="L145" s="14" t="n">
        <f aca="false">J145-J144</f>
        <v>222.8226</v>
      </c>
      <c r="M145" s="14" t="n">
        <f aca="false">K145-K144</f>
        <v>257.472</v>
      </c>
      <c r="N145" s="81"/>
      <c r="O145" s="2" t="s">
        <v>112</v>
      </c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s="12" customFormat="true" ht="13.8" hidden="false" customHeight="false" outlineLevel="0" collapsed="false">
      <c r="A146" s="1" t="n">
        <v>304240</v>
      </c>
      <c r="B146" s="12" t="n">
        <v>45</v>
      </c>
      <c r="C146" s="5" t="n">
        <v>100</v>
      </c>
      <c r="D146" s="5" t="n">
        <v>280</v>
      </c>
      <c r="E146" s="5" t="n">
        <v>22.6</v>
      </c>
      <c r="F146" s="6" t="n">
        <v>28</v>
      </c>
      <c r="G146" s="5" t="n">
        <v>0</v>
      </c>
      <c r="H146" s="5" t="n">
        <v>2.91</v>
      </c>
      <c r="I146" s="5"/>
      <c r="J146" s="68" t="n">
        <f aca="false">140.14*H146+123.45</f>
        <v>531.2574</v>
      </c>
      <c r="K146" s="68" t="n">
        <f aca="false">I146*143.04-0.2334</f>
        <v>-0.2334</v>
      </c>
      <c r="N146" s="81"/>
      <c r="O146" s="12" t="s">
        <v>113</v>
      </c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s="2" customFormat="true" ht="13.8" hidden="false" customHeight="false" outlineLevel="0" collapsed="false">
      <c r="A147" s="11" t="s">
        <v>16</v>
      </c>
      <c r="B147" s="12"/>
      <c r="C147" s="6"/>
      <c r="D147" s="6"/>
      <c r="E147" s="5"/>
      <c r="F147" s="6"/>
      <c r="G147" s="5"/>
      <c r="H147" s="13" t="n">
        <v>4.49</v>
      </c>
      <c r="I147" s="13"/>
      <c r="J147" s="12" t="n">
        <f aca="false">140.14*H147+123.45</f>
        <v>752.6786</v>
      </c>
      <c r="K147" s="12" t="n">
        <f aca="false">I147*143.04-0.2334</f>
        <v>-0.2334</v>
      </c>
      <c r="L147" s="14" t="n">
        <f aca="false">J147-J146</f>
        <v>221.4212</v>
      </c>
      <c r="M147" s="14"/>
      <c r="N147" s="81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s="12" customFormat="true" ht="13.8" hidden="false" customHeight="false" outlineLevel="0" collapsed="false">
      <c r="A148" s="1" t="n">
        <v>304242</v>
      </c>
      <c r="B148" s="12" t="n">
        <v>45</v>
      </c>
      <c r="C148" s="5" t="n">
        <v>100</v>
      </c>
      <c r="D148" s="5" t="n">
        <v>295</v>
      </c>
      <c r="E148" s="5" t="n">
        <v>22.6</v>
      </c>
      <c r="F148" s="6" t="n">
        <v>30.4</v>
      </c>
      <c r="G148" s="5" t="n">
        <v>0</v>
      </c>
      <c r="H148" s="5" t="n">
        <v>0.53</v>
      </c>
      <c r="I148" s="5" t="n">
        <v>1.9</v>
      </c>
      <c r="J148" s="68" t="n">
        <f aca="false">140.14*H148+123.45</f>
        <v>197.7242</v>
      </c>
      <c r="K148" s="68" t="n">
        <f aca="false">I148*143.04-0.2334</f>
        <v>271.5426</v>
      </c>
      <c r="N148" s="81"/>
      <c r="O148" s="12" t="s">
        <v>114</v>
      </c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s="2" customFormat="true" ht="13.8" hidden="false" customHeight="false" outlineLevel="0" collapsed="false">
      <c r="A149" s="11" t="s">
        <v>16</v>
      </c>
      <c r="B149" s="12"/>
      <c r="C149" s="6"/>
      <c r="D149" s="6"/>
      <c r="E149" s="5"/>
      <c r="F149" s="6"/>
      <c r="G149" s="5"/>
      <c r="H149" s="13" t="n">
        <v>2.6</v>
      </c>
      <c r="I149" s="13" t="n">
        <v>3</v>
      </c>
      <c r="J149" s="12" t="n">
        <f aca="false">140.14*H149+123.45</f>
        <v>487.814</v>
      </c>
      <c r="K149" s="12" t="n">
        <f aca="false">I149*143.04-0.2334</f>
        <v>428.8866</v>
      </c>
      <c r="L149" s="14" t="n">
        <f aca="false">J149-J148</f>
        <v>290.0898</v>
      </c>
      <c r="M149" s="14" t="n">
        <f aca="false">K149-K148</f>
        <v>157.344</v>
      </c>
      <c r="N149" s="81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13.8" hidden="false" customHeight="false" outlineLevel="0" collapsed="false">
      <c r="A150" s="1" t="n">
        <v>304260</v>
      </c>
      <c r="B150" s="12" t="n">
        <v>45</v>
      </c>
      <c r="C150" s="5" t="n">
        <v>100</v>
      </c>
      <c r="D150" s="5" t="n">
        <v>295</v>
      </c>
      <c r="E150" s="5" t="n">
        <v>22.6</v>
      </c>
      <c r="F150" s="6" t="n">
        <v>30.4</v>
      </c>
      <c r="G150" s="5" t="n">
        <v>0</v>
      </c>
      <c r="H150" s="5" t="n">
        <v>2.6</v>
      </c>
      <c r="I150" s="5" t="n">
        <v>2.91</v>
      </c>
      <c r="J150" s="68" t="n">
        <f aca="false">140.14*H150+123.45</f>
        <v>487.814</v>
      </c>
      <c r="K150" s="68" t="n">
        <f aca="false">I150*143.04-0.2334</f>
        <v>416.013</v>
      </c>
      <c r="N150" s="81"/>
      <c r="O150" s="12"/>
    </row>
    <row r="151" customFormat="false" ht="13.8" hidden="false" customHeight="false" outlineLevel="0" collapsed="false">
      <c r="A151" s="11" t="s">
        <v>16</v>
      </c>
      <c r="B151" s="12"/>
      <c r="C151" s="6"/>
      <c r="D151" s="6"/>
      <c r="E151" s="5"/>
      <c r="F151" s="6"/>
      <c r="G151" s="5"/>
      <c r="H151" s="13" t="n">
        <v>4.24</v>
      </c>
      <c r="I151" s="13" t="n">
        <v>4.83</v>
      </c>
      <c r="J151" s="12" t="n">
        <f aca="false">140.14*H151+123.45</f>
        <v>717.6436</v>
      </c>
      <c r="K151" s="12" t="n">
        <f aca="false">I151*143.04-0.2334</f>
        <v>690.6498</v>
      </c>
      <c r="L151" s="14" t="n">
        <f aca="false">J151-J150</f>
        <v>229.8296</v>
      </c>
      <c r="M151" s="14" t="n">
        <f aca="false">K151-K150</f>
        <v>274.6368</v>
      </c>
      <c r="N151" s="81"/>
    </row>
    <row r="152" s="12" customFormat="true" ht="13.8" hidden="false" customHeight="false" outlineLevel="0" collapsed="false">
      <c r="A152" s="1" t="n">
        <v>304335</v>
      </c>
      <c r="B152" s="12" t="n">
        <v>45</v>
      </c>
      <c r="C152" s="5" t="n">
        <v>100</v>
      </c>
      <c r="D152" s="5" t="n">
        <v>295</v>
      </c>
      <c r="E152" s="5" t="n">
        <v>22.6</v>
      </c>
      <c r="F152" s="6" t="n">
        <v>30.4</v>
      </c>
      <c r="G152" s="5" t="n">
        <v>0</v>
      </c>
      <c r="H152" s="5" t="n">
        <v>2.64</v>
      </c>
      <c r="I152" s="5" t="n">
        <v>2.93</v>
      </c>
      <c r="J152" s="68" t="n">
        <f aca="false">140.14*H152+123.45</f>
        <v>493.4196</v>
      </c>
      <c r="K152" s="68" t="n">
        <f aca="false">I152*143.04-0.2334</f>
        <v>418.8738</v>
      </c>
      <c r="N152" s="81"/>
      <c r="O152" s="12" t="s">
        <v>115</v>
      </c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s="2" customFormat="true" ht="13.8" hidden="false" customHeight="false" outlineLevel="0" collapsed="false">
      <c r="A153" s="11" t="s">
        <v>16</v>
      </c>
      <c r="B153" s="12"/>
      <c r="C153" s="6"/>
      <c r="D153" s="6"/>
      <c r="E153" s="5"/>
      <c r="F153" s="6"/>
      <c r="G153" s="5"/>
      <c r="H153" s="13" t="n">
        <v>4.23</v>
      </c>
      <c r="I153" s="13" t="n">
        <v>4.83</v>
      </c>
      <c r="J153" s="12" t="n">
        <f aca="false">140.14*H153+123.45</f>
        <v>716.2422</v>
      </c>
      <c r="K153" s="12" t="n">
        <f aca="false">I153*143.04-0.2334</f>
        <v>690.6498</v>
      </c>
      <c r="L153" s="14" t="n">
        <f aca="false">J153-J152</f>
        <v>222.8226</v>
      </c>
      <c r="M153" s="14" t="n">
        <f aca="false">K153-K152</f>
        <v>271.776</v>
      </c>
      <c r="N153" s="81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s="62" customFormat="true" ht="19.4" hidden="false" customHeight="false" outlineLevel="0" collapsed="false">
      <c r="A154" s="60" t="s">
        <v>116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6"/>
      <c r="O154" s="66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s="2" customFormat="true" ht="13.8" hidden="false" customHeight="false" outlineLevel="0" collapsed="false">
      <c r="A155" s="11"/>
      <c r="B155" s="12"/>
      <c r="C155" s="6"/>
      <c r="D155" s="6"/>
      <c r="E155" s="5"/>
      <c r="F155" s="6"/>
      <c r="G155" s="5"/>
      <c r="H155" s="13"/>
      <c r="I155" s="13"/>
      <c r="J155" s="12"/>
      <c r="K155" s="12"/>
      <c r="L155" s="14"/>
      <c r="M155" s="14"/>
      <c r="N155" s="25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s="12" customFormat="true" ht="13.8" hidden="false" customHeight="false" outlineLevel="0" collapsed="false">
      <c r="A156" s="1"/>
      <c r="B156" s="2"/>
      <c r="C156" s="6"/>
      <c r="D156" s="6"/>
      <c r="E156" s="5"/>
      <c r="F156" s="6"/>
      <c r="G156" s="5"/>
      <c r="H156" s="5"/>
      <c r="I156" s="5"/>
      <c r="J156" s="88"/>
      <c r="K156" s="88"/>
      <c r="N156" s="25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s="2" customFormat="true" ht="13.8" hidden="false" customHeight="false" outlineLevel="0" collapsed="false">
      <c r="A157" s="11"/>
      <c r="B157" s="12"/>
      <c r="C157" s="6"/>
      <c r="D157" s="6"/>
      <c r="E157" s="5"/>
      <c r="F157" s="6"/>
      <c r="G157" s="5"/>
      <c r="H157" s="13"/>
      <c r="I157" s="13"/>
      <c r="J157" s="12"/>
      <c r="K157" s="12"/>
      <c r="L157" s="14"/>
      <c r="M157" s="14"/>
      <c r="N157" s="25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s="12" customFormat="true" ht="13.8" hidden="false" customHeight="false" outlineLevel="0" collapsed="false">
      <c r="A158" s="1"/>
      <c r="B158" s="2"/>
      <c r="C158" s="6"/>
      <c r="D158" s="6"/>
      <c r="E158" s="5"/>
      <c r="F158" s="6"/>
      <c r="G158" s="5"/>
      <c r="H158" s="5"/>
      <c r="I158" s="5"/>
      <c r="J158" s="88"/>
      <c r="K158" s="88"/>
      <c r="N158" s="25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s="2" customFormat="true" ht="13.8" hidden="false" customHeight="false" outlineLevel="0" collapsed="false">
      <c r="A159" s="11"/>
      <c r="B159" s="12"/>
      <c r="C159" s="6"/>
      <c r="D159" s="6"/>
      <c r="E159" s="5"/>
      <c r="F159" s="6"/>
      <c r="G159" s="5"/>
      <c r="H159" s="13"/>
      <c r="I159" s="13"/>
      <c r="J159" s="12"/>
      <c r="K159" s="12"/>
      <c r="L159" s="14"/>
      <c r="M159" s="14"/>
      <c r="N159" s="25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s="12" customFormat="true" ht="13.8" hidden="false" customHeight="false" outlineLevel="0" collapsed="false">
      <c r="A160" s="1"/>
      <c r="B160" s="2"/>
      <c r="C160" s="6"/>
      <c r="D160" s="6"/>
      <c r="E160" s="5"/>
      <c r="F160" s="6"/>
      <c r="G160" s="5"/>
      <c r="H160" s="5"/>
      <c r="I160" s="5"/>
      <c r="J160" s="88"/>
      <c r="K160" s="88"/>
      <c r="N160" s="25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s="2" customFormat="true" ht="13.8" hidden="false" customHeight="false" outlineLevel="0" collapsed="false">
      <c r="A161" s="11"/>
      <c r="B161" s="12"/>
      <c r="C161" s="6"/>
      <c r="D161" s="6"/>
      <c r="E161" s="5"/>
      <c r="F161" s="6"/>
      <c r="G161" s="5"/>
      <c r="H161" s="13"/>
      <c r="I161" s="13"/>
      <c r="J161" s="12"/>
      <c r="K161" s="12"/>
      <c r="L161" s="14"/>
      <c r="M161" s="14"/>
      <c r="N161" s="25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s="12" customFormat="true" ht="13.8" hidden="false" customHeight="false" outlineLevel="0" collapsed="false">
      <c r="A162" s="1"/>
      <c r="B162" s="2"/>
      <c r="C162" s="6"/>
      <c r="D162" s="6"/>
      <c r="E162" s="5"/>
      <c r="F162" s="6"/>
      <c r="G162" s="5"/>
      <c r="H162" s="5"/>
      <c r="I162" s="5"/>
      <c r="J162" s="88"/>
      <c r="K162" s="88"/>
      <c r="N162" s="25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s="2" customFormat="true" ht="13.8" hidden="false" customHeight="false" outlineLevel="0" collapsed="false">
      <c r="A163" s="11"/>
      <c r="B163" s="12"/>
      <c r="C163" s="6"/>
      <c r="D163" s="6"/>
      <c r="E163" s="5"/>
      <c r="F163" s="6"/>
      <c r="G163" s="5"/>
      <c r="H163" s="13"/>
      <c r="I163" s="13"/>
      <c r="J163" s="12"/>
      <c r="K163" s="12"/>
      <c r="L163" s="14"/>
      <c r="M163" s="14"/>
      <c r="N163" s="25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s="12" customFormat="true" ht="13.8" hidden="false" customHeight="false" outlineLevel="0" collapsed="false">
      <c r="A164" s="1"/>
      <c r="B164" s="2"/>
      <c r="C164" s="6"/>
      <c r="D164" s="6"/>
      <c r="E164" s="5"/>
      <c r="F164" s="6"/>
      <c r="G164" s="5"/>
      <c r="H164" s="5"/>
      <c r="I164" s="5"/>
      <c r="J164" s="88"/>
      <c r="K164" s="88"/>
      <c r="N164" s="25"/>
      <c r="P164" s="67"/>
      <c r="Q164" s="67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s="2" customFormat="true" ht="13.8" hidden="false" customHeight="false" outlineLevel="0" collapsed="false">
      <c r="A165" s="11"/>
      <c r="B165" s="12"/>
      <c r="C165" s="6"/>
      <c r="D165" s="6"/>
      <c r="E165" s="5"/>
      <c r="F165" s="6"/>
      <c r="G165" s="5"/>
      <c r="H165" s="13"/>
      <c r="I165" s="13"/>
      <c r="J165" s="12"/>
      <c r="K165" s="12"/>
      <c r="L165" s="14"/>
      <c r="M165" s="14"/>
      <c r="N165" s="25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s="12" customFormat="true" ht="13.8" hidden="false" customHeight="false" outlineLevel="0" collapsed="false">
      <c r="A166" s="1"/>
      <c r="B166" s="2"/>
      <c r="C166" s="6"/>
      <c r="D166" s="6"/>
      <c r="E166" s="5"/>
      <c r="F166" s="6"/>
      <c r="G166" s="5"/>
      <c r="H166" s="5"/>
      <c r="I166" s="5"/>
      <c r="J166" s="88"/>
      <c r="K166" s="88"/>
      <c r="N166" s="25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s="2" customFormat="true" ht="13.8" hidden="false" customHeight="false" outlineLevel="0" collapsed="false">
      <c r="A167" s="11"/>
      <c r="B167" s="12"/>
      <c r="C167" s="6"/>
      <c r="D167" s="6"/>
      <c r="E167" s="5"/>
      <c r="F167" s="6"/>
      <c r="G167" s="5"/>
      <c r="H167" s="13"/>
      <c r="I167" s="13"/>
      <c r="J167" s="12"/>
      <c r="K167" s="12"/>
      <c r="L167" s="14"/>
      <c r="M167" s="14"/>
      <c r="N167" s="25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s="12" customFormat="true" ht="13.8" hidden="false" customHeight="false" outlineLevel="0" collapsed="false">
      <c r="A168" s="1"/>
      <c r="B168" s="2"/>
      <c r="C168" s="6"/>
      <c r="D168" s="6"/>
      <c r="E168" s="5"/>
      <c r="F168" s="6"/>
      <c r="G168" s="5"/>
      <c r="H168" s="5"/>
      <c r="I168" s="5"/>
      <c r="J168" s="88"/>
      <c r="K168" s="88"/>
      <c r="N168" s="25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s="2" customFormat="true" ht="13.8" hidden="false" customHeight="false" outlineLevel="0" collapsed="false">
      <c r="A169" s="11"/>
      <c r="B169" s="12"/>
      <c r="C169" s="6"/>
      <c r="D169" s="6"/>
      <c r="E169" s="5"/>
      <c r="F169" s="6"/>
      <c r="G169" s="5"/>
      <c r="H169" s="13"/>
      <c r="I169" s="13"/>
      <c r="J169" s="12"/>
      <c r="K169" s="12"/>
      <c r="L169" s="14"/>
      <c r="M169" s="14"/>
      <c r="N169" s="25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s="12" customFormat="true" ht="13.8" hidden="false" customHeight="false" outlineLevel="0" collapsed="false">
      <c r="A170" s="1"/>
      <c r="B170" s="2"/>
      <c r="C170" s="6"/>
      <c r="D170" s="6"/>
      <c r="E170" s="5"/>
      <c r="F170" s="6"/>
      <c r="G170" s="5"/>
      <c r="H170" s="5"/>
      <c r="I170" s="5"/>
      <c r="J170" s="88"/>
      <c r="K170" s="88"/>
      <c r="N170" s="25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s="2" customFormat="true" ht="13.8" hidden="false" customHeight="false" outlineLevel="0" collapsed="false">
      <c r="A171" s="11"/>
      <c r="B171" s="12"/>
      <c r="C171" s="6"/>
      <c r="D171" s="6"/>
      <c r="E171" s="5"/>
      <c r="F171" s="6"/>
      <c r="G171" s="5"/>
      <c r="H171" s="13"/>
      <c r="I171" s="13"/>
      <c r="J171" s="12"/>
      <c r="K171" s="12"/>
      <c r="L171" s="14"/>
      <c r="M171" s="14"/>
      <c r="N171" s="25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s="12" customFormat="true" ht="13.8" hidden="false" customHeight="false" outlineLevel="0" collapsed="false">
      <c r="A172" s="1"/>
      <c r="B172" s="2"/>
      <c r="C172" s="6"/>
      <c r="D172" s="6"/>
      <c r="E172" s="5"/>
      <c r="F172" s="6"/>
      <c r="G172" s="5"/>
      <c r="H172" s="5"/>
      <c r="I172" s="5"/>
      <c r="J172" s="88"/>
      <c r="K172" s="88"/>
      <c r="N172" s="25"/>
      <c r="P172" s="67"/>
      <c r="Q172" s="67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s="2" customFormat="true" ht="13.8" hidden="false" customHeight="false" outlineLevel="0" collapsed="false">
      <c r="A173" s="11"/>
      <c r="B173" s="12"/>
      <c r="C173" s="6"/>
      <c r="D173" s="6"/>
      <c r="E173" s="5"/>
      <c r="F173" s="6"/>
      <c r="G173" s="5"/>
      <c r="H173" s="13"/>
      <c r="I173" s="13"/>
      <c r="J173" s="12"/>
      <c r="K173" s="12"/>
      <c r="L173" s="14"/>
      <c r="M173" s="14"/>
      <c r="N173" s="25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3.8" hidden="false" customHeight="false" outlineLevel="0" collapsed="false">
      <c r="B174" s="2"/>
      <c r="E174" s="2"/>
      <c r="G174" s="2"/>
      <c r="H174" s="5"/>
      <c r="I174" s="5"/>
      <c r="J174" s="88"/>
      <c r="K174" s="88"/>
    </row>
    <row r="175" customFormat="false" ht="13.8" hidden="false" customHeight="false" outlineLevel="0" collapsed="false">
      <c r="A175" s="11"/>
      <c r="B175" s="12"/>
      <c r="E175" s="2"/>
      <c r="G175" s="2"/>
      <c r="H175" s="13"/>
      <c r="I175" s="13"/>
      <c r="J175" s="12"/>
      <c r="K175" s="12"/>
      <c r="L175" s="14"/>
      <c r="M175" s="14"/>
    </row>
    <row r="176" s="12" customFormat="true" ht="13.8" hidden="false" customHeight="false" outlineLevel="0" collapsed="false">
      <c r="A176" s="1"/>
      <c r="B176" s="2"/>
      <c r="C176" s="6"/>
      <c r="D176" s="6"/>
      <c r="E176" s="5"/>
      <c r="F176" s="6"/>
      <c r="G176" s="5"/>
      <c r="H176" s="5"/>
      <c r="I176" s="5"/>
      <c r="J176" s="88"/>
      <c r="K176" s="88"/>
      <c r="N176" s="25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s="2" customFormat="true" ht="13.8" hidden="false" customHeight="false" outlineLevel="0" collapsed="false">
      <c r="A177" s="11"/>
      <c r="B177" s="12"/>
      <c r="C177" s="6"/>
      <c r="D177" s="6"/>
      <c r="E177" s="5"/>
      <c r="F177" s="6"/>
      <c r="G177" s="5"/>
      <c r="H177" s="13"/>
      <c r="I177" s="13"/>
      <c r="J177" s="12"/>
      <c r="K177" s="12"/>
      <c r="L177" s="14"/>
      <c r="M177" s="14"/>
      <c r="N177" s="25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s="12" customFormat="true" ht="13.8" hidden="false" customHeight="false" outlineLevel="0" collapsed="false">
      <c r="A178" s="1"/>
      <c r="B178" s="2"/>
      <c r="C178" s="6"/>
      <c r="D178" s="6"/>
      <c r="E178" s="5"/>
      <c r="F178" s="6"/>
      <c r="G178" s="5"/>
      <c r="H178" s="5"/>
      <c r="I178" s="5"/>
      <c r="J178" s="88"/>
      <c r="K178" s="88"/>
      <c r="N178" s="25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s="2" customFormat="true" ht="13.8" hidden="false" customHeight="false" outlineLevel="0" collapsed="false">
      <c r="A179" s="11"/>
      <c r="B179" s="12"/>
      <c r="C179" s="6"/>
      <c r="D179" s="6"/>
      <c r="E179" s="5"/>
      <c r="F179" s="6"/>
      <c r="G179" s="5"/>
      <c r="H179" s="13"/>
      <c r="I179" s="13"/>
      <c r="J179" s="12"/>
      <c r="K179" s="12"/>
      <c r="L179" s="14"/>
      <c r="M179" s="14"/>
      <c r="N179" s="25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s="12" customFormat="true" ht="13.8" hidden="false" customHeight="false" outlineLevel="0" collapsed="false">
      <c r="A180" s="1"/>
      <c r="B180" s="2"/>
      <c r="C180" s="6"/>
      <c r="D180" s="6"/>
      <c r="E180" s="5"/>
      <c r="F180" s="6"/>
      <c r="G180" s="5"/>
      <c r="H180" s="5"/>
      <c r="I180" s="5"/>
      <c r="J180" s="88"/>
      <c r="K180" s="88"/>
      <c r="N180" s="25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s="2" customFormat="true" ht="13.8" hidden="false" customHeight="false" outlineLevel="0" collapsed="false">
      <c r="A181" s="11"/>
      <c r="B181" s="12"/>
      <c r="C181" s="6"/>
      <c r="D181" s="6"/>
      <c r="E181" s="5"/>
      <c r="F181" s="6"/>
      <c r="G181" s="5"/>
      <c r="H181" s="13"/>
      <c r="I181" s="13"/>
      <c r="J181" s="12"/>
      <c r="K181" s="12"/>
      <c r="L181" s="14"/>
      <c r="M181" s="14"/>
      <c r="N181" s="25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s="12" customFormat="true" ht="13.8" hidden="false" customHeight="false" outlineLevel="0" collapsed="false">
      <c r="A182" s="1"/>
      <c r="B182" s="2"/>
      <c r="C182" s="6"/>
      <c r="D182" s="6"/>
      <c r="E182" s="5"/>
      <c r="F182" s="6"/>
      <c r="G182" s="5"/>
      <c r="H182" s="5"/>
      <c r="I182" s="5"/>
      <c r="J182" s="88"/>
      <c r="K182" s="88"/>
      <c r="N182" s="25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s="2" customFormat="true" ht="13.8" hidden="false" customHeight="false" outlineLevel="0" collapsed="false">
      <c r="A183" s="11"/>
      <c r="B183" s="12"/>
      <c r="C183" s="6"/>
      <c r="D183" s="6"/>
      <c r="E183" s="5"/>
      <c r="F183" s="6"/>
      <c r="G183" s="5"/>
      <c r="H183" s="13"/>
      <c r="I183" s="13"/>
      <c r="J183" s="12"/>
      <c r="K183" s="12"/>
      <c r="L183" s="14"/>
      <c r="M183" s="14"/>
      <c r="N183" s="25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s="12" customFormat="true" ht="13.8" hidden="false" customHeight="false" outlineLevel="0" collapsed="false">
      <c r="A184" s="1"/>
      <c r="B184" s="2"/>
      <c r="C184" s="6"/>
      <c r="D184" s="6"/>
      <c r="E184" s="5"/>
      <c r="F184" s="6"/>
      <c r="G184" s="5"/>
      <c r="H184" s="5"/>
      <c r="I184" s="5"/>
      <c r="J184" s="88"/>
      <c r="K184" s="88"/>
      <c r="N184" s="25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s="2" customFormat="true" ht="13.8" hidden="false" customHeight="false" outlineLevel="0" collapsed="false">
      <c r="A185" s="11"/>
      <c r="B185" s="12"/>
      <c r="C185" s="6"/>
      <c r="D185" s="6"/>
      <c r="E185" s="5"/>
      <c r="F185" s="6"/>
      <c r="G185" s="5"/>
      <c r="H185" s="13"/>
      <c r="I185" s="13"/>
      <c r="J185" s="12"/>
      <c r="K185" s="12"/>
      <c r="L185" s="14"/>
      <c r="M185" s="14"/>
      <c r="N185" s="25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s="12" customFormat="true" ht="13.8" hidden="false" customHeight="false" outlineLevel="0" collapsed="false">
      <c r="A186" s="1"/>
      <c r="B186" s="2"/>
      <c r="C186" s="6"/>
      <c r="D186" s="6"/>
      <c r="E186" s="5"/>
      <c r="F186" s="6"/>
      <c r="G186" s="5"/>
      <c r="H186" s="5"/>
      <c r="I186" s="5"/>
      <c r="J186" s="88"/>
      <c r="K186" s="88"/>
      <c r="N186" s="25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s="2" customFormat="true" ht="13.8" hidden="false" customHeight="false" outlineLevel="0" collapsed="false">
      <c r="A187" s="11"/>
      <c r="B187" s="12"/>
      <c r="C187" s="6"/>
      <c r="D187" s="6"/>
      <c r="E187" s="5"/>
      <c r="F187" s="6"/>
      <c r="G187" s="5"/>
      <c r="H187" s="13"/>
      <c r="I187" s="13"/>
      <c r="J187" s="12"/>
      <c r="K187" s="12"/>
      <c r="L187" s="14"/>
      <c r="M187" s="14"/>
      <c r="N187" s="25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s="12" customFormat="true" ht="13.8" hidden="false" customHeight="false" outlineLevel="0" collapsed="false">
      <c r="A188" s="1"/>
      <c r="B188" s="2"/>
      <c r="C188" s="6"/>
      <c r="D188" s="6"/>
      <c r="E188" s="5"/>
      <c r="F188" s="6"/>
      <c r="G188" s="5"/>
      <c r="H188" s="5"/>
      <c r="I188" s="5"/>
      <c r="J188" s="88"/>
      <c r="K188" s="88"/>
      <c r="N188" s="25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s="2" customFormat="true" ht="13.8" hidden="false" customHeight="false" outlineLevel="0" collapsed="false">
      <c r="A189" s="11"/>
      <c r="B189" s="12"/>
      <c r="C189" s="6"/>
      <c r="D189" s="6"/>
      <c r="E189" s="5"/>
      <c r="F189" s="6"/>
      <c r="G189" s="5"/>
      <c r="H189" s="13"/>
      <c r="I189" s="13"/>
      <c r="J189" s="12"/>
      <c r="K189" s="12"/>
      <c r="L189" s="14"/>
      <c r="M189" s="14"/>
      <c r="N189" s="25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s="12" customFormat="true" ht="13.8" hidden="false" customHeight="false" outlineLevel="0" collapsed="false">
      <c r="A190" s="1"/>
      <c r="B190" s="2"/>
      <c r="C190" s="6"/>
      <c r="D190" s="6"/>
      <c r="E190" s="5"/>
      <c r="F190" s="6"/>
      <c r="G190" s="5"/>
      <c r="H190" s="5"/>
      <c r="I190" s="5"/>
      <c r="J190" s="88"/>
      <c r="K190" s="88"/>
      <c r="N190" s="25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s="2" customFormat="true" ht="13.8" hidden="false" customHeight="false" outlineLevel="0" collapsed="false">
      <c r="A191" s="11"/>
      <c r="B191" s="12"/>
      <c r="C191" s="6"/>
      <c r="D191" s="6"/>
      <c r="E191" s="5"/>
      <c r="F191" s="6"/>
      <c r="G191" s="5"/>
      <c r="H191" s="13"/>
      <c r="I191" s="13"/>
      <c r="J191" s="12"/>
      <c r="K191" s="12"/>
      <c r="L191" s="14"/>
      <c r="M191" s="14"/>
      <c r="N191" s="25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s="12" customFormat="true" ht="13.8" hidden="false" customHeight="false" outlineLevel="0" collapsed="false">
      <c r="A192" s="1"/>
      <c r="B192" s="2"/>
      <c r="C192" s="6"/>
      <c r="D192" s="6"/>
      <c r="E192" s="5"/>
      <c r="F192" s="6"/>
      <c r="G192" s="5"/>
      <c r="H192" s="5"/>
      <c r="I192" s="5"/>
      <c r="J192" s="88"/>
      <c r="K192" s="88"/>
      <c r="N192" s="25"/>
      <c r="P192" s="67"/>
      <c r="Q192" s="67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s="2" customFormat="true" ht="13.8" hidden="false" customHeight="false" outlineLevel="0" collapsed="false">
      <c r="A193" s="11"/>
      <c r="B193" s="12"/>
      <c r="C193" s="6"/>
      <c r="D193" s="6"/>
      <c r="E193" s="5"/>
      <c r="F193" s="6"/>
      <c r="G193" s="5"/>
      <c r="H193" s="13"/>
      <c r="I193" s="13"/>
      <c r="J193" s="12"/>
      <c r="K193" s="12"/>
      <c r="L193" s="14"/>
      <c r="M193" s="14"/>
      <c r="N193" s="25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s="12" customFormat="true" ht="13.8" hidden="false" customHeight="false" outlineLevel="0" collapsed="false">
      <c r="A194" s="1"/>
      <c r="B194" s="2"/>
      <c r="C194" s="6"/>
      <c r="D194" s="6"/>
      <c r="E194" s="5"/>
      <c r="F194" s="6"/>
      <c r="G194" s="5"/>
      <c r="H194" s="5"/>
      <c r="I194" s="5"/>
      <c r="J194" s="88"/>
      <c r="K194" s="88"/>
      <c r="N194" s="25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s="2" customFormat="true" ht="13.8" hidden="false" customHeight="false" outlineLevel="0" collapsed="false">
      <c r="A195" s="11"/>
      <c r="B195" s="12"/>
      <c r="C195" s="6"/>
      <c r="D195" s="6"/>
      <c r="E195" s="5"/>
      <c r="F195" s="6"/>
      <c r="G195" s="5"/>
      <c r="H195" s="13"/>
      <c r="I195" s="13"/>
      <c r="J195" s="12"/>
      <c r="K195" s="12"/>
      <c r="L195" s="14"/>
      <c r="M195" s="14"/>
      <c r="N195" s="25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s="12" customFormat="true" ht="13.8" hidden="false" customHeight="false" outlineLevel="0" collapsed="false">
      <c r="A196" s="1"/>
      <c r="B196" s="2"/>
      <c r="C196" s="6"/>
      <c r="D196" s="6"/>
      <c r="E196" s="5"/>
      <c r="F196" s="6"/>
      <c r="G196" s="5"/>
      <c r="H196" s="5"/>
      <c r="I196" s="5"/>
      <c r="J196" s="88"/>
      <c r="K196" s="88"/>
      <c r="N196" s="25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s="2" customFormat="true" ht="13.8" hidden="false" customHeight="false" outlineLevel="0" collapsed="false">
      <c r="A197" s="11"/>
      <c r="B197" s="12"/>
      <c r="C197" s="6"/>
      <c r="D197" s="6"/>
      <c r="E197" s="5"/>
      <c r="F197" s="6"/>
      <c r="G197" s="5"/>
      <c r="H197" s="13"/>
      <c r="I197" s="13"/>
      <c r="J197" s="12"/>
      <c r="K197" s="12"/>
      <c r="L197" s="14"/>
      <c r="M197" s="14"/>
      <c r="N197" s="25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s="12" customFormat="true" ht="13.8" hidden="false" customHeight="false" outlineLevel="0" collapsed="false">
      <c r="A198" s="1"/>
      <c r="B198" s="2"/>
      <c r="C198" s="6"/>
      <c r="D198" s="6"/>
      <c r="E198" s="5"/>
      <c r="F198" s="6"/>
      <c r="G198" s="5"/>
      <c r="H198" s="5"/>
      <c r="I198" s="5"/>
      <c r="J198" s="88"/>
      <c r="K198" s="88"/>
      <c r="N198" s="25"/>
      <c r="P198" s="2"/>
      <c r="Q198" s="2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s="2" customFormat="true" ht="13.8" hidden="false" customHeight="false" outlineLevel="0" collapsed="false">
      <c r="A199" s="11"/>
      <c r="B199" s="12"/>
      <c r="C199" s="6"/>
      <c r="D199" s="6"/>
      <c r="E199" s="5"/>
      <c r="F199" s="6"/>
      <c r="G199" s="5"/>
      <c r="H199" s="13"/>
      <c r="I199" s="13"/>
      <c r="J199" s="12"/>
      <c r="K199" s="12"/>
      <c r="L199" s="14"/>
      <c r="M199" s="14"/>
      <c r="N199" s="25"/>
      <c r="P199" s="12"/>
      <c r="Q199" s="12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s="12" customFormat="true" ht="13.8" hidden="false" customHeight="false" outlineLevel="0" collapsed="false">
      <c r="A200" s="1"/>
      <c r="B200" s="2"/>
      <c r="C200" s="6"/>
      <c r="D200" s="6"/>
      <c r="E200" s="5"/>
      <c r="F200" s="6"/>
      <c r="G200" s="5"/>
      <c r="H200" s="5"/>
      <c r="I200" s="5"/>
      <c r="J200" s="88"/>
      <c r="K200" s="88"/>
      <c r="N200" s="25"/>
      <c r="P200" s="2"/>
      <c r="Q200" s="2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s="2" customFormat="true" ht="13.8" hidden="false" customHeight="false" outlineLevel="0" collapsed="false">
      <c r="A201" s="11"/>
      <c r="B201" s="12"/>
      <c r="C201" s="6"/>
      <c r="D201" s="6"/>
      <c r="E201" s="5"/>
      <c r="F201" s="6"/>
      <c r="G201" s="5"/>
      <c r="H201" s="13"/>
      <c r="I201" s="13"/>
      <c r="J201" s="12"/>
      <c r="K201" s="12"/>
      <c r="L201" s="14"/>
      <c r="M201" s="14"/>
      <c r="N201" s="25"/>
      <c r="P201" s="12"/>
      <c r="Q201" s="12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3.8" hidden="false" customHeight="false" outlineLevel="0" collapsed="false">
      <c r="B202" s="2"/>
      <c r="C202" s="6"/>
      <c r="D202" s="6"/>
      <c r="E202" s="5"/>
      <c r="F202" s="6"/>
      <c r="G202" s="5"/>
      <c r="H202" s="5"/>
      <c r="I202" s="5"/>
      <c r="J202" s="88"/>
      <c r="K202" s="88"/>
      <c r="N202" s="25"/>
      <c r="O202" s="12"/>
      <c r="P202" s="2"/>
      <c r="Q202" s="2"/>
    </row>
    <row r="203" customFormat="false" ht="13.8" hidden="false" customHeight="false" outlineLevel="0" collapsed="false">
      <c r="A203" s="11"/>
      <c r="B203" s="12"/>
      <c r="C203" s="6"/>
      <c r="D203" s="6"/>
      <c r="E203" s="5"/>
      <c r="F203" s="6"/>
      <c r="G203" s="5"/>
      <c r="H203" s="13"/>
      <c r="I203" s="13"/>
      <c r="J203" s="12"/>
      <c r="K203" s="12"/>
      <c r="L203" s="14"/>
      <c r="M203" s="14"/>
      <c r="N203" s="25"/>
      <c r="O203" s="2"/>
      <c r="P203" s="67"/>
      <c r="Q203" s="67"/>
    </row>
    <row r="204" s="12" customFormat="true" ht="13.8" hidden="false" customHeight="false" outlineLevel="0" collapsed="false">
      <c r="A204" s="1"/>
      <c r="B204" s="2"/>
      <c r="C204" s="6"/>
      <c r="D204" s="6"/>
      <c r="E204" s="5"/>
      <c r="F204" s="6"/>
      <c r="G204" s="5"/>
      <c r="H204" s="5"/>
      <c r="I204" s="5"/>
      <c r="J204" s="88"/>
      <c r="K204" s="88"/>
      <c r="N204" s="25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s="2" customFormat="true" ht="13.8" hidden="false" customHeight="false" outlineLevel="0" collapsed="false">
      <c r="A205" s="11"/>
      <c r="B205" s="12"/>
      <c r="C205" s="6"/>
      <c r="D205" s="6"/>
      <c r="E205" s="5"/>
      <c r="F205" s="6"/>
      <c r="G205" s="5"/>
      <c r="H205" s="13"/>
      <c r="I205" s="13"/>
      <c r="J205" s="12"/>
      <c r="K205" s="12"/>
      <c r="L205" s="14"/>
      <c r="M205" s="14"/>
      <c r="N205" s="25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s="2" customFormat="true" ht="13.8" hidden="false" customHeight="false" outlineLevel="0" collapsed="false">
      <c r="A206" s="1"/>
      <c r="B206" s="12"/>
      <c r="C206" s="6"/>
      <c r="D206" s="6"/>
      <c r="E206" s="5"/>
      <c r="F206" s="6"/>
      <c r="G206" s="5"/>
      <c r="H206" s="5"/>
      <c r="I206" s="5"/>
      <c r="J206" s="88"/>
      <c r="K206" s="88"/>
      <c r="N206" s="25"/>
      <c r="P206" s="12"/>
      <c r="Q206" s="12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s="12" customFormat="true" ht="13.8" hidden="false" customHeight="false" outlineLevel="0" collapsed="false">
      <c r="A207" s="11"/>
      <c r="B207" s="2"/>
      <c r="C207" s="6"/>
      <c r="D207" s="6"/>
      <c r="E207" s="5"/>
      <c r="F207" s="6"/>
      <c r="G207" s="5"/>
      <c r="H207" s="13"/>
      <c r="I207" s="13"/>
      <c r="L207" s="14"/>
      <c r="M207" s="14"/>
      <c r="N207" s="25"/>
      <c r="P207" s="2"/>
      <c r="Q207" s="2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s="2" customFormat="true" ht="13.8" hidden="false" customHeight="false" outlineLevel="0" collapsed="false">
      <c r="A208" s="1"/>
      <c r="B208" s="12"/>
      <c r="C208" s="6"/>
      <c r="D208" s="6"/>
      <c r="E208" s="5"/>
      <c r="F208" s="6"/>
      <c r="G208" s="5"/>
      <c r="H208" s="5"/>
      <c r="I208" s="5"/>
      <c r="J208" s="88"/>
      <c r="K208" s="88"/>
      <c r="N208" s="25"/>
      <c r="P208" s="12"/>
      <c r="Q208" s="12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3.8" hidden="false" customHeight="false" outlineLevel="0" collapsed="false">
      <c r="A209" s="11"/>
      <c r="H209" s="13"/>
      <c r="I209" s="13"/>
      <c r="J209" s="12"/>
      <c r="K209" s="12"/>
      <c r="L209" s="14"/>
      <c r="M209" s="14"/>
    </row>
    <row r="210" customFormat="false" ht="13.8" hidden="false" customHeight="false" outlineLevel="0" collapsed="false">
      <c r="H210" s="5"/>
      <c r="I210" s="5"/>
      <c r="J210" s="88"/>
      <c r="K210" s="88"/>
    </row>
    <row r="211" customFormat="false" ht="13.8" hidden="false" customHeight="false" outlineLevel="0" collapsed="false">
      <c r="A211" s="11"/>
      <c r="H211" s="13"/>
      <c r="I211" s="13"/>
      <c r="J211" s="12"/>
      <c r="K211" s="12"/>
      <c r="L211" s="14"/>
      <c r="M211" s="14"/>
    </row>
    <row r="212" customFormat="false" ht="13.8" hidden="false" customHeight="false" outlineLevel="0" collapsed="false">
      <c r="H212" s="5"/>
      <c r="I212" s="5"/>
      <c r="J212" s="88"/>
      <c r="K212" s="88"/>
    </row>
    <row r="213" customFormat="false" ht="13.8" hidden="false" customHeight="false" outlineLevel="0" collapsed="false">
      <c r="A213" s="11"/>
      <c r="H213" s="13"/>
      <c r="I213" s="13"/>
      <c r="J213" s="12"/>
      <c r="K213" s="12"/>
      <c r="L213" s="14"/>
      <c r="M213" s="14"/>
    </row>
    <row r="214" customFormat="false" ht="13.8" hidden="false" customHeight="false" outlineLevel="0" collapsed="false">
      <c r="H214" s="5"/>
      <c r="I214" s="5"/>
      <c r="J214" s="88"/>
      <c r="K214" s="88"/>
    </row>
    <row r="215" customFormat="false" ht="13.8" hidden="false" customHeight="false" outlineLevel="0" collapsed="false">
      <c r="A215" s="11"/>
      <c r="H215" s="13"/>
      <c r="I215" s="13"/>
      <c r="J215" s="12"/>
      <c r="K215" s="12"/>
      <c r="L215" s="14"/>
      <c r="M215" s="14"/>
    </row>
    <row r="216" customFormat="false" ht="13.8" hidden="false" customHeight="false" outlineLevel="0" collapsed="false">
      <c r="H216" s="5"/>
      <c r="I216" s="5"/>
      <c r="J216" s="88"/>
      <c r="K216" s="88"/>
    </row>
    <row r="217" customFormat="false" ht="13.8" hidden="false" customHeight="false" outlineLevel="0" collapsed="false">
      <c r="A217" s="11"/>
      <c r="H217" s="13"/>
      <c r="I217" s="13"/>
      <c r="J217" s="12"/>
      <c r="K217" s="12"/>
      <c r="L217" s="14"/>
      <c r="M217" s="14"/>
    </row>
    <row r="218" customFormat="false" ht="13.8" hidden="false" customHeight="false" outlineLevel="0" collapsed="false">
      <c r="H218" s="5"/>
      <c r="I218" s="5"/>
      <c r="J218" s="88"/>
      <c r="K218" s="88"/>
    </row>
    <row r="219" customFormat="false" ht="13.8" hidden="false" customHeight="false" outlineLevel="0" collapsed="false">
      <c r="A219" s="11"/>
      <c r="H219" s="13"/>
      <c r="I219" s="13"/>
      <c r="J219" s="12"/>
      <c r="K219" s="12"/>
      <c r="L219" s="14"/>
      <c r="M219" s="14"/>
    </row>
    <row r="220" customFormat="false" ht="13.8" hidden="false" customHeight="false" outlineLevel="0" collapsed="false">
      <c r="H220" s="5"/>
      <c r="I220" s="5"/>
      <c r="J220" s="88"/>
      <c r="K220" s="88"/>
    </row>
    <row r="221" customFormat="false" ht="13.8" hidden="false" customHeight="false" outlineLevel="0" collapsed="false">
      <c r="A221" s="11"/>
      <c r="H221" s="13"/>
      <c r="I221" s="13"/>
      <c r="J221" s="12"/>
      <c r="K221" s="12"/>
      <c r="L221" s="14"/>
      <c r="M221" s="14"/>
    </row>
    <row r="222" customFormat="false" ht="13.8" hidden="false" customHeight="false" outlineLevel="0" collapsed="false">
      <c r="H222" s="5"/>
      <c r="I222" s="5"/>
      <c r="J222" s="88"/>
      <c r="K222" s="88"/>
    </row>
    <row r="223" customFormat="false" ht="13.8" hidden="false" customHeight="false" outlineLevel="0" collapsed="false">
      <c r="A223" s="11"/>
      <c r="H223" s="13"/>
      <c r="I223" s="13"/>
      <c r="J223" s="12"/>
      <c r="K223" s="12"/>
      <c r="L223" s="14"/>
      <c r="M223" s="14"/>
    </row>
    <row r="224" customFormat="false" ht="13.8" hidden="false" customHeight="false" outlineLevel="0" collapsed="false">
      <c r="H224" s="5"/>
      <c r="I224" s="5"/>
      <c r="J224" s="88"/>
      <c r="K224" s="88"/>
    </row>
    <row r="225" customFormat="false" ht="13.8" hidden="false" customHeight="false" outlineLevel="0" collapsed="false">
      <c r="A225" s="11"/>
      <c r="H225" s="13"/>
      <c r="I225" s="13"/>
      <c r="J225" s="12"/>
      <c r="K225" s="12"/>
      <c r="L225" s="14"/>
      <c r="M225" s="14"/>
    </row>
    <row r="226" customFormat="false" ht="13.8" hidden="false" customHeight="false" outlineLevel="0" collapsed="false">
      <c r="H226" s="5"/>
      <c r="I226" s="5"/>
      <c r="J226" s="88"/>
      <c r="K226" s="88"/>
    </row>
    <row r="227" customFormat="false" ht="13.8" hidden="false" customHeight="false" outlineLevel="0" collapsed="false">
      <c r="A227" s="11"/>
      <c r="H227" s="13"/>
      <c r="I227" s="13"/>
      <c r="J227" s="12"/>
      <c r="K227" s="12"/>
      <c r="L227" s="14"/>
      <c r="M227" s="14"/>
    </row>
    <row r="228" customFormat="false" ht="13.8" hidden="false" customHeight="false" outlineLevel="0" collapsed="false">
      <c r="H228" s="5"/>
      <c r="I228" s="5"/>
      <c r="J228" s="88"/>
      <c r="K228" s="88"/>
    </row>
    <row r="229" customFormat="false" ht="13.8" hidden="false" customHeight="false" outlineLevel="0" collapsed="false">
      <c r="A229" s="11"/>
      <c r="H229" s="13"/>
      <c r="I229" s="13"/>
      <c r="J229" s="12"/>
      <c r="K229" s="12"/>
      <c r="L229" s="14"/>
      <c r="M229" s="14"/>
    </row>
    <row r="230" customFormat="false" ht="13.8" hidden="false" customHeight="false" outlineLevel="0" collapsed="false">
      <c r="H230" s="5"/>
      <c r="I230" s="5"/>
      <c r="J230" s="88"/>
      <c r="K230" s="88"/>
    </row>
    <row r="231" customFormat="false" ht="13.8" hidden="false" customHeight="false" outlineLevel="0" collapsed="false">
      <c r="A231" s="11"/>
      <c r="H231" s="13"/>
      <c r="I231" s="13"/>
      <c r="J231" s="12"/>
      <c r="K231" s="12"/>
      <c r="L231" s="14"/>
      <c r="M231" s="14"/>
    </row>
    <row r="232" customFormat="false" ht="13.8" hidden="false" customHeight="false" outlineLevel="0" collapsed="false">
      <c r="H232" s="5"/>
      <c r="I232" s="5"/>
      <c r="J232" s="88"/>
      <c r="K232" s="88"/>
    </row>
    <row r="233" customFormat="false" ht="13.8" hidden="false" customHeight="false" outlineLevel="0" collapsed="false">
      <c r="A233" s="11"/>
      <c r="H233" s="13"/>
      <c r="I233" s="13"/>
      <c r="J233" s="12"/>
      <c r="K233" s="12"/>
      <c r="L233" s="14"/>
      <c r="M233" s="14"/>
    </row>
    <row r="234" customFormat="false" ht="13.8" hidden="false" customHeight="false" outlineLevel="0" collapsed="false">
      <c r="H234" s="5"/>
      <c r="I234" s="5"/>
      <c r="J234" s="88"/>
      <c r="K234" s="88"/>
    </row>
    <row r="235" customFormat="false" ht="13.8" hidden="false" customHeight="false" outlineLevel="0" collapsed="false">
      <c r="A235" s="11"/>
      <c r="H235" s="13"/>
      <c r="I235" s="13"/>
      <c r="J235" s="12"/>
      <c r="K235" s="12"/>
      <c r="L235" s="14"/>
      <c r="M235" s="14"/>
    </row>
    <row r="236" customFormat="false" ht="13.8" hidden="false" customHeight="false" outlineLevel="0" collapsed="false">
      <c r="H236" s="5"/>
      <c r="I236" s="5"/>
      <c r="J236" s="88"/>
      <c r="K236" s="88"/>
    </row>
    <row r="237" customFormat="false" ht="13.8" hidden="false" customHeight="false" outlineLevel="0" collapsed="false">
      <c r="A237" s="11"/>
      <c r="H237" s="13"/>
      <c r="I237" s="13"/>
      <c r="J237" s="12"/>
      <c r="K237" s="12"/>
      <c r="L237" s="14"/>
      <c r="M237" s="14"/>
    </row>
    <row r="238" customFormat="false" ht="13.8" hidden="false" customHeight="false" outlineLevel="0" collapsed="false">
      <c r="H238" s="5"/>
      <c r="I238" s="5"/>
      <c r="J238" s="88"/>
      <c r="K238" s="88"/>
    </row>
    <row r="239" customFormat="false" ht="13.8" hidden="false" customHeight="false" outlineLevel="0" collapsed="false">
      <c r="A239" s="11"/>
      <c r="H239" s="13"/>
      <c r="I239" s="13"/>
      <c r="J239" s="12"/>
      <c r="K239" s="12"/>
      <c r="L239" s="14"/>
      <c r="M239" s="14"/>
    </row>
    <row r="240" customFormat="false" ht="13.8" hidden="false" customHeight="false" outlineLevel="0" collapsed="false">
      <c r="H240" s="5"/>
      <c r="I240" s="5"/>
      <c r="J240" s="88"/>
      <c r="K240" s="88"/>
    </row>
    <row r="241" customFormat="false" ht="13.8" hidden="false" customHeight="false" outlineLevel="0" collapsed="false">
      <c r="A241" s="11"/>
      <c r="H241" s="13"/>
      <c r="I241" s="13"/>
      <c r="J241" s="12"/>
      <c r="K241" s="12"/>
      <c r="L241" s="14"/>
      <c r="M241" s="14"/>
    </row>
    <row r="242" customFormat="false" ht="13.8" hidden="false" customHeight="false" outlineLevel="0" collapsed="false">
      <c r="H242" s="5"/>
      <c r="I242" s="5"/>
      <c r="J242" s="88"/>
      <c r="K242" s="88"/>
    </row>
    <row r="243" customFormat="false" ht="13.8" hidden="false" customHeight="false" outlineLevel="0" collapsed="false">
      <c r="A243" s="11"/>
      <c r="H243" s="13"/>
      <c r="I243" s="13"/>
      <c r="J243" s="12"/>
      <c r="K243" s="12"/>
      <c r="L243" s="14"/>
      <c r="M243" s="14"/>
    </row>
    <row r="244" customFormat="false" ht="13.8" hidden="false" customHeight="false" outlineLevel="0" collapsed="false">
      <c r="H244" s="5"/>
      <c r="I244" s="5"/>
      <c r="J244" s="88"/>
      <c r="K244" s="88"/>
    </row>
    <row r="245" customFormat="false" ht="13.8" hidden="false" customHeight="false" outlineLevel="0" collapsed="false">
      <c r="A245" s="11"/>
      <c r="H245" s="13"/>
      <c r="I245" s="13"/>
      <c r="J245" s="12"/>
      <c r="K245" s="12"/>
      <c r="L245" s="14"/>
      <c r="M245" s="14"/>
    </row>
    <row r="246" customFormat="false" ht="13.8" hidden="false" customHeight="false" outlineLevel="0" collapsed="false">
      <c r="H246" s="5"/>
      <c r="I246" s="5"/>
      <c r="J246" s="88"/>
      <c r="K246" s="88"/>
    </row>
    <row r="247" customFormat="false" ht="13.8" hidden="false" customHeight="false" outlineLevel="0" collapsed="false">
      <c r="A247" s="11"/>
      <c r="H247" s="13"/>
      <c r="I247" s="13"/>
      <c r="J247" s="12"/>
      <c r="K247" s="12"/>
      <c r="L247" s="14"/>
      <c r="M247" s="14"/>
    </row>
    <row r="248" customFormat="false" ht="13.8" hidden="false" customHeight="false" outlineLevel="0" collapsed="false">
      <c r="H248" s="5"/>
      <c r="I248" s="5"/>
      <c r="J248" s="88"/>
      <c r="K248" s="88"/>
    </row>
    <row r="249" customFormat="false" ht="13.8" hidden="false" customHeight="false" outlineLevel="0" collapsed="false">
      <c r="A249" s="11"/>
      <c r="H249" s="13"/>
      <c r="I249" s="13"/>
      <c r="J249" s="12"/>
      <c r="K249" s="12"/>
      <c r="L249" s="14"/>
      <c r="M249" s="14"/>
    </row>
    <row r="250" customFormat="false" ht="13.8" hidden="false" customHeight="false" outlineLevel="0" collapsed="false">
      <c r="H250" s="5"/>
      <c r="I250" s="5"/>
      <c r="J250" s="88"/>
      <c r="K250" s="88"/>
    </row>
    <row r="251" customFormat="false" ht="13.8" hidden="false" customHeight="false" outlineLevel="0" collapsed="false">
      <c r="A251" s="11"/>
      <c r="H251" s="13"/>
      <c r="I251" s="13"/>
      <c r="J251" s="12"/>
      <c r="K251" s="12"/>
      <c r="L251" s="14"/>
      <c r="M251" s="14"/>
    </row>
    <row r="252" customFormat="false" ht="13.8" hidden="false" customHeight="false" outlineLevel="0" collapsed="false">
      <c r="H252" s="5"/>
      <c r="I252" s="5"/>
      <c r="J252" s="88"/>
      <c r="K252" s="88"/>
    </row>
    <row r="253" customFormat="false" ht="13.8" hidden="false" customHeight="false" outlineLevel="0" collapsed="false">
      <c r="A253" s="11"/>
      <c r="H253" s="13"/>
      <c r="I253" s="13"/>
      <c r="J253" s="12"/>
      <c r="K253" s="12"/>
      <c r="L253" s="14"/>
      <c r="M253" s="14"/>
    </row>
    <row r="254" customFormat="false" ht="13.8" hidden="false" customHeight="false" outlineLevel="0" collapsed="false">
      <c r="H254" s="5"/>
      <c r="I254" s="5"/>
      <c r="J254" s="88"/>
      <c r="K254" s="88"/>
    </row>
    <row r="255" customFormat="false" ht="13.8" hidden="false" customHeight="false" outlineLevel="0" collapsed="false">
      <c r="A255" s="11"/>
      <c r="H255" s="13"/>
      <c r="I255" s="13"/>
      <c r="J255" s="12"/>
      <c r="K255" s="12"/>
      <c r="L255" s="14"/>
      <c r="M255" s="14"/>
    </row>
    <row r="256" customFormat="false" ht="13.8" hidden="false" customHeight="false" outlineLevel="0" collapsed="false">
      <c r="H256" s="5"/>
      <c r="I256" s="5"/>
      <c r="J256" s="88"/>
      <c r="K256" s="88"/>
    </row>
    <row r="257" customFormat="false" ht="13.8" hidden="false" customHeight="false" outlineLevel="0" collapsed="false">
      <c r="A257" s="11"/>
      <c r="H257" s="13"/>
      <c r="I257" s="13"/>
      <c r="J257" s="12"/>
      <c r="K257" s="12"/>
      <c r="L257" s="14"/>
      <c r="M257" s="14"/>
    </row>
    <row r="258" customFormat="false" ht="13.8" hidden="false" customHeight="false" outlineLevel="0" collapsed="false">
      <c r="H258" s="5"/>
      <c r="I258" s="5"/>
      <c r="J258" s="88"/>
      <c r="K258" s="88"/>
    </row>
    <row r="259" customFormat="false" ht="13.8" hidden="false" customHeight="false" outlineLevel="0" collapsed="false">
      <c r="A259" s="11"/>
      <c r="H259" s="13"/>
      <c r="I259" s="13"/>
      <c r="J259" s="12"/>
      <c r="K259" s="12"/>
      <c r="L259" s="14"/>
      <c r="M259" s="14"/>
    </row>
    <row r="260" customFormat="false" ht="13.8" hidden="false" customHeight="false" outlineLevel="0" collapsed="false">
      <c r="H260" s="5"/>
      <c r="I260" s="5"/>
      <c r="J260" s="88"/>
      <c r="K260" s="88"/>
    </row>
    <row r="261" customFormat="false" ht="13.8" hidden="false" customHeight="false" outlineLevel="0" collapsed="false">
      <c r="A261" s="11"/>
      <c r="H261" s="13"/>
      <c r="I261" s="13"/>
      <c r="J261" s="12"/>
      <c r="K261" s="12"/>
      <c r="L261" s="14"/>
      <c r="M261" s="14"/>
    </row>
    <row r="262" customFormat="false" ht="13.8" hidden="false" customHeight="false" outlineLevel="0" collapsed="false">
      <c r="H262" s="5"/>
      <c r="I262" s="5"/>
      <c r="J262" s="88"/>
      <c r="K262" s="88"/>
    </row>
    <row r="263" customFormat="false" ht="13.8" hidden="false" customHeight="false" outlineLevel="0" collapsed="false">
      <c r="A263" s="11"/>
      <c r="H263" s="13"/>
      <c r="I263" s="13"/>
      <c r="J263" s="12"/>
      <c r="K263" s="12"/>
      <c r="L263" s="14"/>
      <c r="M263" s="14"/>
    </row>
    <row r="264" customFormat="false" ht="13.8" hidden="false" customHeight="false" outlineLevel="0" collapsed="false">
      <c r="H264" s="5"/>
      <c r="I264" s="5"/>
      <c r="J264" s="88"/>
      <c r="K264" s="88"/>
    </row>
    <row r="265" customFormat="false" ht="13.8" hidden="false" customHeight="false" outlineLevel="0" collapsed="false">
      <c r="A265" s="11"/>
      <c r="H265" s="13"/>
      <c r="I265" s="13"/>
      <c r="J265" s="12"/>
      <c r="K265" s="12"/>
      <c r="L265" s="14"/>
      <c r="M265" s="14"/>
    </row>
    <row r="266" customFormat="false" ht="13.8" hidden="false" customHeight="false" outlineLevel="0" collapsed="false">
      <c r="H266" s="5"/>
      <c r="I266" s="5"/>
      <c r="J266" s="88"/>
      <c r="K266" s="88"/>
    </row>
    <row r="267" customFormat="false" ht="13.8" hidden="false" customHeight="false" outlineLevel="0" collapsed="false">
      <c r="A267" s="11"/>
      <c r="H267" s="13"/>
      <c r="I267" s="13"/>
      <c r="J267" s="12"/>
      <c r="K267" s="12"/>
      <c r="L267" s="14"/>
      <c r="M267" s="14"/>
    </row>
    <row r="268" customFormat="false" ht="13.8" hidden="false" customHeight="false" outlineLevel="0" collapsed="false">
      <c r="H268" s="5"/>
      <c r="I268" s="5"/>
      <c r="J268" s="88"/>
      <c r="K268" s="88"/>
    </row>
    <row r="269" customFormat="false" ht="13.8" hidden="false" customHeight="false" outlineLevel="0" collapsed="false">
      <c r="A269" s="11"/>
      <c r="H269" s="13"/>
      <c r="I269" s="13"/>
      <c r="J269" s="12"/>
      <c r="K269" s="12"/>
      <c r="L269" s="14"/>
      <c r="M269" s="14"/>
    </row>
    <row r="270" customFormat="false" ht="13.8" hidden="false" customHeight="false" outlineLevel="0" collapsed="false">
      <c r="H270" s="5"/>
      <c r="I270" s="5"/>
      <c r="J270" s="88"/>
      <c r="K270" s="88"/>
    </row>
    <row r="271" customFormat="false" ht="13.8" hidden="false" customHeight="false" outlineLevel="0" collapsed="false">
      <c r="A271" s="11"/>
      <c r="H271" s="13"/>
      <c r="I271" s="13"/>
      <c r="J271" s="12"/>
      <c r="K271" s="12"/>
      <c r="L271" s="14"/>
      <c r="M271" s="14"/>
    </row>
    <row r="272" customFormat="false" ht="13.8" hidden="false" customHeight="false" outlineLevel="0" collapsed="false">
      <c r="H272" s="5"/>
      <c r="I272" s="5"/>
      <c r="J272" s="88"/>
      <c r="K272" s="88"/>
    </row>
    <row r="273" customFormat="false" ht="13.8" hidden="false" customHeight="false" outlineLevel="0" collapsed="false">
      <c r="A273" s="11"/>
      <c r="H273" s="13"/>
      <c r="I273" s="13"/>
      <c r="J273" s="12"/>
      <c r="K273" s="12"/>
      <c r="L273" s="14"/>
      <c r="M273" s="14"/>
    </row>
    <row r="274" customFormat="false" ht="13.8" hidden="false" customHeight="false" outlineLevel="0" collapsed="false">
      <c r="H274" s="5"/>
      <c r="I274" s="5"/>
      <c r="J274" s="88"/>
      <c r="K274" s="88"/>
    </row>
    <row r="275" customFormat="false" ht="13.8" hidden="false" customHeight="false" outlineLevel="0" collapsed="false">
      <c r="A275" s="11"/>
      <c r="H275" s="13"/>
      <c r="I275" s="13"/>
      <c r="J275" s="12"/>
      <c r="K275" s="12"/>
      <c r="L275" s="14"/>
      <c r="M275" s="14"/>
    </row>
    <row r="276" customFormat="false" ht="13.8" hidden="false" customHeight="false" outlineLevel="0" collapsed="false">
      <c r="H276" s="5"/>
      <c r="I276" s="5"/>
      <c r="J276" s="88"/>
      <c r="K276" s="88"/>
    </row>
    <row r="277" customFormat="false" ht="13.8" hidden="false" customHeight="false" outlineLevel="0" collapsed="false">
      <c r="A277" s="11"/>
      <c r="H277" s="13"/>
      <c r="I277" s="13"/>
      <c r="J277" s="12"/>
      <c r="K277" s="12"/>
      <c r="L277" s="14"/>
      <c r="M277" s="14"/>
    </row>
    <row r="278" customFormat="false" ht="13.8" hidden="false" customHeight="false" outlineLevel="0" collapsed="false">
      <c r="H278" s="5"/>
      <c r="I278" s="5"/>
      <c r="J278" s="88"/>
      <c r="K278" s="88"/>
    </row>
    <row r="279" customFormat="false" ht="13.8" hidden="false" customHeight="false" outlineLevel="0" collapsed="false">
      <c r="A279" s="11"/>
      <c r="H279" s="13"/>
      <c r="I279" s="13"/>
      <c r="J279" s="12"/>
      <c r="K279" s="12"/>
      <c r="L279" s="14"/>
      <c r="M279" s="14"/>
    </row>
    <row r="280" customFormat="false" ht="13.8" hidden="false" customHeight="false" outlineLevel="0" collapsed="false">
      <c r="H280" s="5"/>
      <c r="I280" s="5"/>
      <c r="J280" s="88"/>
      <c r="K280" s="88"/>
    </row>
    <row r="281" customFormat="false" ht="13.8" hidden="false" customHeight="false" outlineLevel="0" collapsed="false">
      <c r="A281" s="11"/>
      <c r="H281" s="13"/>
      <c r="I281" s="13"/>
      <c r="J281" s="12"/>
      <c r="K281" s="12"/>
      <c r="L281" s="14"/>
      <c r="M281" s="14"/>
    </row>
    <row r="282" customFormat="false" ht="13.8" hidden="false" customHeight="false" outlineLevel="0" collapsed="false">
      <c r="H282" s="5"/>
      <c r="I282" s="5"/>
      <c r="J282" s="88"/>
      <c r="K282" s="88"/>
    </row>
    <row r="283" customFormat="false" ht="13.8" hidden="false" customHeight="false" outlineLevel="0" collapsed="false">
      <c r="A283" s="11"/>
      <c r="H283" s="13"/>
      <c r="I283" s="13"/>
      <c r="J283" s="12"/>
      <c r="K283" s="12"/>
      <c r="L283" s="14"/>
      <c r="M283" s="14"/>
    </row>
    <row r="284" customFormat="false" ht="13.8" hidden="false" customHeight="false" outlineLevel="0" collapsed="false">
      <c r="H284" s="5"/>
      <c r="I284" s="5"/>
      <c r="J284" s="88"/>
      <c r="K284" s="88"/>
    </row>
    <row r="285" customFormat="false" ht="13.8" hidden="false" customHeight="false" outlineLevel="0" collapsed="false">
      <c r="A285" s="11"/>
      <c r="H285" s="13"/>
      <c r="I285" s="13"/>
      <c r="J285" s="12"/>
      <c r="K285" s="12"/>
      <c r="L285" s="14"/>
      <c r="M285" s="14"/>
    </row>
    <row r="286" customFormat="false" ht="13.8" hidden="false" customHeight="false" outlineLevel="0" collapsed="false">
      <c r="H286" s="5"/>
      <c r="I286" s="5"/>
      <c r="J286" s="88"/>
      <c r="K286" s="88"/>
    </row>
    <row r="287" customFormat="false" ht="13.8" hidden="false" customHeight="false" outlineLevel="0" collapsed="false">
      <c r="A287" s="11"/>
      <c r="H287" s="13"/>
      <c r="I287" s="13"/>
      <c r="J287" s="12"/>
      <c r="K287" s="12"/>
      <c r="L287" s="14"/>
      <c r="M287" s="14"/>
    </row>
    <row r="288" customFormat="false" ht="13.8" hidden="false" customHeight="false" outlineLevel="0" collapsed="false">
      <c r="H288" s="5"/>
      <c r="I288" s="5"/>
      <c r="J288" s="88"/>
      <c r="K288" s="88"/>
    </row>
    <row r="289" customFormat="false" ht="13.8" hidden="false" customHeight="false" outlineLevel="0" collapsed="false">
      <c r="A289" s="11"/>
      <c r="H289" s="13"/>
      <c r="I289" s="13"/>
      <c r="J289" s="12"/>
      <c r="K289" s="12"/>
      <c r="L289" s="14"/>
      <c r="M289" s="14"/>
    </row>
    <row r="290" customFormat="false" ht="13.8" hidden="false" customHeight="false" outlineLevel="0" collapsed="false">
      <c r="H290" s="5"/>
      <c r="I290" s="5"/>
      <c r="J290" s="88"/>
      <c r="K290" s="88"/>
    </row>
    <row r="291" customFormat="false" ht="13.8" hidden="false" customHeight="false" outlineLevel="0" collapsed="false">
      <c r="A291" s="11"/>
      <c r="H291" s="13"/>
      <c r="I291" s="13"/>
      <c r="J291" s="12"/>
      <c r="K291" s="12"/>
      <c r="L291" s="14"/>
      <c r="M291" s="14"/>
    </row>
    <row r="292" customFormat="false" ht="13.8" hidden="false" customHeight="false" outlineLevel="0" collapsed="false">
      <c r="H292" s="5"/>
      <c r="I292" s="5"/>
      <c r="J292" s="88"/>
      <c r="K292" s="88"/>
    </row>
    <row r="293" customFormat="false" ht="13.8" hidden="false" customHeight="false" outlineLevel="0" collapsed="false">
      <c r="A293" s="11"/>
      <c r="H293" s="13"/>
      <c r="I293" s="13"/>
      <c r="J293" s="12"/>
      <c r="K293" s="12"/>
      <c r="L293" s="14"/>
      <c r="M293" s="14"/>
    </row>
    <row r="294" customFormat="false" ht="13.8" hidden="false" customHeight="false" outlineLevel="0" collapsed="false">
      <c r="H294" s="5"/>
      <c r="I294" s="5"/>
      <c r="J294" s="88"/>
      <c r="K294" s="88"/>
    </row>
    <row r="295" customFormat="false" ht="13.8" hidden="false" customHeight="false" outlineLevel="0" collapsed="false">
      <c r="A295" s="11"/>
      <c r="H295" s="13"/>
      <c r="I295" s="13"/>
      <c r="J295" s="12"/>
      <c r="K295" s="12"/>
      <c r="L295" s="14"/>
      <c r="M295" s="14"/>
    </row>
    <row r="296" customFormat="false" ht="13.8" hidden="false" customHeight="false" outlineLevel="0" collapsed="false">
      <c r="H296" s="5"/>
      <c r="I296" s="5"/>
      <c r="J296" s="88"/>
      <c r="K296" s="88"/>
    </row>
    <row r="297" customFormat="false" ht="13.8" hidden="false" customHeight="false" outlineLevel="0" collapsed="false">
      <c r="A297" s="11"/>
      <c r="H297" s="13"/>
      <c r="I297" s="13"/>
      <c r="J297" s="12"/>
      <c r="K297" s="12"/>
      <c r="L297" s="14"/>
      <c r="M297" s="14"/>
    </row>
    <row r="298" customFormat="false" ht="13.8" hidden="false" customHeight="false" outlineLevel="0" collapsed="false">
      <c r="H298" s="5"/>
      <c r="I298" s="5"/>
      <c r="J298" s="88"/>
      <c r="K298" s="88"/>
    </row>
    <row r="299" customFormat="false" ht="13.8" hidden="false" customHeight="false" outlineLevel="0" collapsed="false">
      <c r="A299" s="11"/>
      <c r="H299" s="13"/>
      <c r="I299" s="13"/>
      <c r="J299" s="12"/>
      <c r="K299" s="12"/>
      <c r="L299" s="14"/>
      <c r="M299" s="14"/>
    </row>
    <row r="300" customFormat="false" ht="13.8" hidden="false" customHeight="false" outlineLevel="0" collapsed="false">
      <c r="H300" s="5"/>
      <c r="I300" s="5"/>
      <c r="J300" s="88"/>
      <c r="K300" s="88"/>
    </row>
    <row r="301" customFormat="false" ht="13.8" hidden="false" customHeight="false" outlineLevel="0" collapsed="false">
      <c r="A301" s="11"/>
      <c r="H301" s="13"/>
      <c r="I301" s="13"/>
      <c r="J301" s="12"/>
      <c r="K301" s="12"/>
      <c r="L301" s="14"/>
      <c r="M301" s="14"/>
    </row>
    <row r="302" customFormat="false" ht="13.8" hidden="false" customHeight="false" outlineLevel="0" collapsed="false">
      <c r="H302" s="5"/>
      <c r="I302" s="5"/>
      <c r="J302" s="88"/>
      <c r="K302" s="88"/>
    </row>
    <row r="303" customFormat="false" ht="13.8" hidden="false" customHeight="false" outlineLevel="0" collapsed="false">
      <c r="A303" s="11"/>
      <c r="H303" s="13"/>
      <c r="I303" s="13"/>
      <c r="J303" s="12"/>
      <c r="K303" s="12"/>
      <c r="L303" s="14"/>
      <c r="M303" s="14"/>
    </row>
    <row r="304" customFormat="false" ht="13.8" hidden="false" customHeight="false" outlineLevel="0" collapsed="false">
      <c r="H304" s="5"/>
      <c r="I304" s="5"/>
      <c r="J304" s="88"/>
      <c r="K304" s="88"/>
    </row>
    <row r="305" customFormat="false" ht="13.8" hidden="false" customHeight="false" outlineLevel="0" collapsed="false">
      <c r="A305" s="11"/>
      <c r="H305" s="13"/>
      <c r="I305" s="13"/>
      <c r="J305" s="12"/>
      <c r="K305" s="12"/>
      <c r="L305" s="14"/>
      <c r="M305" s="14"/>
    </row>
    <row r="306" customFormat="false" ht="13.8" hidden="false" customHeight="false" outlineLevel="0" collapsed="false">
      <c r="H306" s="5"/>
      <c r="I306" s="5"/>
      <c r="J306" s="88"/>
      <c r="K306" s="88"/>
    </row>
    <row r="307" customFormat="false" ht="13.8" hidden="false" customHeight="false" outlineLevel="0" collapsed="false">
      <c r="A307" s="11"/>
      <c r="H307" s="13"/>
      <c r="I307" s="13"/>
      <c r="J307" s="12"/>
      <c r="K307" s="12"/>
      <c r="L307" s="14"/>
      <c r="M307" s="14"/>
    </row>
    <row r="308" customFormat="false" ht="13.8" hidden="false" customHeight="false" outlineLevel="0" collapsed="false">
      <c r="H308" s="5"/>
      <c r="I308" s="5"/>
      <c r="J308" s="88"/>
      <c r="K308" s="88"/>
    </row>
    <row r="309" customFormat="false" ht="13.8" hidden="false" customHeight="false" outlineLevel="0" collapsed="false">
      <c r="A309" s="11"/>
      <c r="H309" s="13"/>
      <c r="I309" s="13"/>
      <c r="J309" s="12"/>
      <c r="K309" s="12"/>
      <c r="L309" s="14"/>
      <c r="M309" s="14"/>
    </row>
    <row r="310" customFormat="false" ht="13.8" hidden="false" customHeight="false" outlineLevel="0" collapsed="false">
      <c r="H310" s="5"/>
      <c r="I310" s="5"/>
      <c r="J310" s="88"/>
      <c r="K310" s="88"/>
    </row>
    <row r="311" customFormat="false" ht="13.8" hidden="false" customHeight="false" outlineLevel="0" collapsed="false">
      <c r="A311" s="11"/>
      <c r="H311" s="13"/>
      <c r="I311" s="13"/>
      <c r="J311" s="12"/>
      <c r="K311" s="12"/>
      <c r="L311" s="14"/>
      <c r="M311" s="14"/>
    </row>
    <row r="312" customFormat="false" ht="13.8" hidden="false" customHeight="false" outlineLevel="0" collapsed="false">
      <c r="H312" s="5"/>
      <c r="I312" s="5"/>
      <c r="J312" s="88"/>
      <c r="K312" s="88"/>
    </row>
    <row r="313" customFormat="false" ht="13.8" hidden="false" customHeight="false" outlineLevel="0" collapsed="false">
      <c r="A313" s="11"/>
      <c r="H313" s="13"/>
      <c r="I313" s="13"/>
      <c r="J313" s="12"/>
      <c r="K313" s="12"/>
      <c r="L313" s="14"/>
      <c r="M313" s="14"/>
    </row>
    <row r="314" customFormat="false" ht="13.8" hidden="false" customHeight="false" outlineLevel="0" collapsed="false">
      <c r="H314" s="5"/>
      <c r="I314" s="5"/>
      <c r="J314" s="88"/>
      <c r="K314" s="88"/>
    </row>
    <row r="315" customFormat="false" ht="13.8" hidden="false" customHeight="false" outlineLevel="0" collapsed="false">
      <c r="A315" s="11"/>
      <c r="H315" s="13"/>
      <c r="I315" s="13"/>
      <c r="J315" s="12"/>
      <c r="K315" s="12"/>
      <c r="L315" s="14"/>
      <c r="M315" s="14"/>
    </row>
    <row r="316" customFormat="false" ht="13.8" hidden="false" customHeight="false" outlineLevel="0" collapsed="false">
      <c r="H316" s="5"/>
      <c r="I316" s="5"/>
      <c r="J316" s="88"/>
      <c r="K316" s="88"/>
    </row>
    <row r="317" customFormat="false" ht="13.8" hidden="false" customHeight="false" outlineLevel="0" collapsed="false">
      <c r="A317" s="11"/>
      <c r="H317" s="13"/>
      <c r="I317" s="13"/>
      <c r="J317" s="12"/>
      <c r="K317" s="12"/>
      <c r="L317" s="14"/>
      <c r="M317" s="14"/>
    </row>
    <row r="318" customFormat="false" ht="13.8" hidden="false" customHeight="false" outlineLevel="0" collapsed="false">
      <c r="H318" s="5"/>
      <c r="I318" s="5"/>
      <c r="J318" s="88"/>
      <c r="K318" s="88"/>
    </row>
    <row r="319" customFormat="false" ht="13.8" hidden="false" customHeight="false" outlineLevel="0" collapsed="false">
      <c r="A319" s="11"/>
      <c r="H319" s="13"/>
      <c r="I319" s="13"/>
      <c r="J319" s="12"/>
      <c r="K319" s="12"/>
      <c r="L319" s="14"/>
      <c r="M319" s="14"/>
    </row>
    <row r="320" customFormat="false" ht="13.8" hidden="false" customHeight="false" outlineLevel="0" collapsed="false">
      <c r="H320" s="5"/>
      <c r="I320" s="5"/>
      <c r="J320" s="88"/>
      <c r="K320" s="88"/>
    </row>
    <row r="321" customFormat="false" ht="13.8" hidden="false" customHeight="false" outlineLevel="0" collapsed="false">
      <c r="A321" s="11"/>
      <c r="H321" s="13"/>
      <c r="I321" s="13"/>
      <c r="J321" s="12"/>
      <c r="K321" s="12"/>
      <c r="L321" s="14"/>
      <c r="M321" s="14"/>
    </row>
    <row r="322" customFormat="false" ht="13.8" hidden="false" customHeight="false" outlineLevel="0" collapsed="false">
      <c r="H322" s="5"/>
      <c r="I322" s="5"/>
      <c r="J322" s="88"/>
      <c r="K322" s="88"/>
    </row>
    <row r="323" customFormat="false" ht="13.8" hidden="false" customHeight="false" outlineLevel="0" collapsed="false">
      <c r="A323" s="11"/>
      <c r="H323" s="13"/>
      <c r="I323" s="13"/>
      <c r="J323" s="12"/>
      <c r="K323" s="12"/>
      <c r="L323" s="14"/>
      <c r="M323" s="14"/>
    </row>
    <row r="324" customFormat="false" ht="13.8" hidden="false" customHeight="false" outlineLevel="0" collapsed="false">
      <c r="H324" s="5"/>
      <c r="I324" s="5"/>
      <c r="J324" s="88"/>
      <c r="K324" s="88"/>
    </row>
    <row r="325" customFormat="false" ht="13.8" hidden="false" customHeight="false" outlineLevel="0" collapsed="false">
      <c r="A325" s="11"/>
      <c r="H325" s="13"/>
      <c r="I325" s="13"/>
      <c r="J325" s="12"/>
      <c r="K325" s="12"/>
      <c r="L325" s="14"/>
      <c r="M325" s="14"/>
    </row>
    <row r="326" customFormat="false" ht="13.8" hidden="false" customHeight="false" outlineLevel="0" collapsed="false">
      <c r="H326" s="5"/>
      <c r="I326" s="5"/>
      <c r="J326" s="88"/>
      <c r="K326" s="88"/>
    </row>
    <row r="327" customFormat="false" ht="13.8" hidden="false" customHeight="false" outlineLevel="0" collapsed="false">
      <c r="A327" s="11"/>
      <c r="H327" s="13"/>
      <c r="I327" s="13"/>
      <c r="J327" s="12"/>
      <c r="K327" s="12"/>
      <c r="L327" s="14"/>
      <c r="M327" s="14"/>
    </row>
    <row r="328" customFormat="false" ht="13.8" hidden="false" customHeight="false" outlineLevel="0" collapsed="false">
      <c r="H328" s="5"/>
      <c r="I328" s="5"/>
      <c r="J328" s="88"/>
      <c r="K328" s="88"/>
    </row>
    <row r="329" customFormat="false" ht="13.8" hidden="false" customHeight="false" outlineLevel="0" collapsed="false">
      <c r="A329" s="11"/>
      <c r="H329" s="13"/>
      <c r="I329" s="13"/>
      <c r="J329" s="12"/>
      <c r="K329" s="12"/>
      <c r="L329" s="14"/>
      <c r="M329" s="14"/>
    </row>
    <row r="330" customFormat="false" ht="13.8" hidden="false" customHeight="false" outlineLevel="0" collapsed="false">
      <c r="H330" s="5"/>
      <c r="I330" s="5"/>
      <c r="J330" s="88"/>
      <c r="K330" s="88"/>
    </row>
    <row r="331" customFormat="false" ht="13.8" hidden="false" customHeight="false" outlineLevel="0" collapsed="false">
      <c r="A331" s="11"/>
      <c r="H331" s="13"/>
      <c r="I331" s="13"/>
      <c r="J331" s="12"/>
      <c r="K331" s="12"/>
      <c r="L331" s="14"/>
      <c r="M331" s="14"/>
    </row>
    <row r="332" customFormat="false" ht="13.8" hidden="false" customHeight="false" outlineLevel="0" collapsed="false">
      <c r="H332" s="5"/>
      <c r="I332" s="5"/>
      <c r="J332" s="88"/>
      <c r="K332" s="88"/>
    </row>
    <row r="333" customFormat="false" ht="13.8" hidden="false" customHeight="false" outlineLevel="0" collapsed="false">
      <c r="A333" s="11"/>
      <c r="H333" s="13"/>
      <c r="I333" s="13"/>
      <c r="J333" s="12"/>
      <c r="K333" s="12"/>
      <c r="L333" s="14"/>
      <c r="M333" s="14"/>
    </row>
    <row r="334" customFormat="false" ht="13.8" hidden="false" customHeight="false" outlineLevel="0" collapsed="false">
      <c r="H334" s="5"/>
      <c r="I334" s="5"/>
      <c r="J334" s="88"/>
      <c r="K334" s="88"/>
    </row>
    <row r="335" customFormat="false" ht="13.8" hidden="false" customHeight="false" outlineLevel="0" collapsed="false">
      <c r="A335" s="11"/>
      <c r="H335" s="13"/>
      <c r="I335" s="13"/>
      <c r="J335" s="12"/>
      <c r="K335" s="12"/>
      <c r="L335" s="14"/>
      <c r="M335" s="14"/>
    </row>
    <row r="336" customFormat="false" ht="13.8" hidden="false" customHeight="false" outlineLevel="0" collapsed="false">
      <c r="H336" s="5"/>
      <c r="I336" s="5"/>
      <c r="J336" s="88"/>
      <c r="K336" s="88"/>
    </row>
    <row r="337" customFormat="false" ht="13.8" hidden="false" customHeight="false" outlineLevel="0" collapsed="false">
      <c r="A337" s="11"/>
      <c r="H337" s="13"/>
      <c r="I337" s="13"/>
      <c r="J337" s="12"/>
      <c r="K337" s="12"/>
      <c r="L337" s="14"/>
      <c r="M337" s="14"/>
    </row>
    <row r="338" customFormat="false" ht="13.8" hidden="false" customHeight="false" outlineLevel="0" collapsed="false">
      <c r="H338" s="5"/>
      <c r="I338" s="5"/>
      <c r="J338" s="88"/>
      <c r="K338" s="88"/>
    </row>
    <row r="339" customFormat="false" ht="13.8" hidden="false" customHeight="false" outlineLevel="0" collapsed="false">
      <c r="A339" s="11"/>
      <c r="H339" s="13"/>
      <c r="I339" s="13"/>
      <c r="J339" s="12"/>
      <c r="K339" s="12"/>
      <c r="L339" s="14"/>
      <c r="M339" s="14"/>
    </row>
    <row r="340" customFormat="false" ht="13.8" hidden="false" customHeight="false" outlineLevel="0" collapsed="false">
      <c r="H340" s="5"/>
      <c r="I340" s="5"/>
      <c r="J340" s="88"/>
      <c r="K340" s="88"/>
    </row>
    <row r="341" customFormat="false" ht="13.8" hidden="false" customHeight="false" outlineLevel="0" collapsed="false">
      <c r="A341" s="11"/>
      <c r="H341" s="13"/>
      <c r="I341" s="13"/>
      <c r="J341" s="12"/>
      <c r="K341" s="12"/>
      <c r="L341" s="14"/>
      <c r="M341" s="14"/>
    </row>
    <row r="342" customFormat="false" ht="13.8" hidden="false" customHeight="false" outlineLevel="0" collapsed="false">
      <c r="H342" s="5"/>
      <c r="I342" s="5"/>
    </row>
    <row r="343" customFormat="false" ht="13.8" hidden="false" customHeight="false" outlineLevel="0" collapsed="false">
      <c r="H343" s="13"/>
      <c r="I343" s="13"/>
    </row>
    <row r="344" customFormat="false" ht="13.8" hidden="false" customHeight="false" outlineLevel="0" collapsed="false">
      <c r="H344" s="5"/>
      <c r="I344" s="5"/>
    </row>
    <row r="345" customFormat="false" ht="13.8" hidden="false" customHeight="false" outlineLevel="0" collapsed="false">
      <c r="H345" s="13"/>
      <c r="I345" s="13"/>
    </row>
    <row r="346" customFormat="false" ht="13.8" hidden="false" customHeight="false" outlineLevel="0" collapsed="false">
      <c r="H346" s="5"/>
      <c r="I346" s="5"/>
    </row>
    <row r="347" customFormat="false" ht="13.8" hidden="false" customHeight="false" outlineLevel="0" collapsed="false">
      <c r="H347" s="13"/>
      <c r="I347" s="13"/>
    </row>
  </sheetData>
  <mergeCells count="19">
    <mergeCell ref="H1:I1"/>
    <mergeCell ref="J1:K1"/>
    <mergeCell ref="N3:N38"/>
    <mergeCell ref="Q3:X3"/>
    <mergeCell ref="Q6:X6"/>
    <mergeCell ref="Q10:X10"/>
    <mergeCell ref="R11:Y11"/>
    <mergeCell ref="Q15:Y15"/>
    <mergeCell ref="Q20:X20"/>
    <mergeCell ref="Q28:Y28"/>
    <mergeCell ref="Q34:X34"/>
    <mergeCell ref="A39:O39"/>
    <mergeCell ref="N40:N67"/>
    <mergeCell ref="A64:B64"/>
    <mergeCell ref="A68:M68"/>
    <mergeCell ref="N69:N110"/>
    <mergeCell ref="A111:M111"/>
    <mergeCell ref="N112:N153"/>
    <mergeCell ref="A154:M15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08"/>
  <sheetViews>
    <sheetView showFormulas="false" showGridLines="true" showRowColHeaders="true" showZeros="true" rightToLeft="false" tabSelected="false" showOutlineSymbols="true" defaultGridColor="true" view="normal" topLeftCell="C1" colorId="64" zoomScale="80" zoomScaleNormal="80" zoomScalePageLayoutView="100" workbookViewId="0">
      <selection pane="topLeft" activeCell="G2" activeCellId="0" sqref="G2"/>
    </sheetView>
  </sheetViews>
  <sheetFormatPr defaultColWidth="9.31640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3" min="2" style="0" width="8.41"/>
    <col collapsed="false" customWidth="true" hidden="false" outlineLevel="0" max="4" min="4" style="0" width="7.87"/>
    <col collapsed="false" customWidth="true" hidden="false" outlineLevel="0" max="5" min="5" style="0" width="9.71"/>
    <col collapsed="false" customWidth="true" hidden="false" outlineLevel="0" max="7" min="7" style="0" width="13.86"/>
    <col collapsed="false" customWidth="true" hidden="false" outlineLevel="0" max="8" min="8" style="0" width="10"/>
    <col collapsed="false" customWidth="true" hidden="false" outlineLevel="0" max="9" min="9" style="0" width="12.42"/>
    <col collapsed="false" customWidth="true" hidden="false" outlineLevel="0" max="11" min="10" style="0" width="9.71"/>
    <col collapsed="false" customWidth="true" hidden="false" outlineLevel="0" max="13" min="12" style="0" width="11.14"/>
    <col collapsed="false" customWidth="true" hidden="false" outlineLevel="0" max="14" min="14" style="0" width="9.85"/>
    <col collapsed="false" customWidth="true" hidden="false" outlineLevel="0" max="15" min="15" style="0" width="58.14"/>
    <col collapsed="false" customWidth="true" hidden="false" outlineLevel="0" max="17" min="17" style="0" width="12.57"/>
    <col collapsed="false" customWidth="true" hidden="false" outlineLevel="0" max="18" min="18" style="0" width="16.57"/>
    <col collapsed="false" customWidth="true" hidden="false" outlineLevel="0" max="19" min="19" style="0" width="10.85"/>
    <col collapsed="false" customWidth="true" hidden="false" outlineLevel="0" max="24" min="24" style="0" width="11.86"/>
    <col collapsed="false" customWidth="true" hidden="false" outlineLevel="0" max="25" min="25" style="0" width="10.85"/>
    <col collapsed="false" customWidth="true" hidden="false" outlineLevel="0" max="27" min="27" style="0" width="7.41"/>
    <col collapsed="false" customWidth="true" hidden="false" outlineLevel="0" max="28" min="28" style="0" width="10.85"/>
    <col collapsed="false" customWidth="true" hidden="false" outlineLevel="0" max="30" min="30" style="0" width="12.86"/>
    <col collapsed="false" customWidth="true" hidden="false" outlineLevel="0" max="32" min="31" style="0" width="12.42"/>
    <col collapsed="false" customWidth="true" hidden="false" outlineLevel="0" max="36" min="36" style="0" width="10.13"/>
    <col collapsed="false" customWidth="true" hidden="false" outlineLevel="0" max="1024" min="1009" style="0" width="11.52"/>
  </cols>
  <sheetData>
    <row r="1" customFormat="false" ht="13.8" hidden="false" customHeight="false" outlineLevel="0" collapsed="false">
      <c r="A1" s="4"/>
      <c r="H1" s="5" t="s">
        <v>0</v>
      </c>
      <c r="I1" s="5"/>
      <c r="J1" s="5" t="s">
        <v>1</v>
      </c>
      <c r="K1" s="5"/>
      <c r="L1" s="5"/>
      <c r="M1" s="5"/>
      <c r="N1" s="5"/>
    </row>
    <row r="2" customFormat="false" ht="13.8" hidden="false" customHeight="false" outlineLevel="0" collapsed="false">
      <c r="A2" s="1" t="s">
        <v>2</v>
      </c>
      <c r="B2" s="0" t="s">
        <v>3</v>
      </c>
      <c r="C2" s="0" t="s">
        <v>4</v>
      </c>
      <c r="D2" s="0" t="s">
        <v>5</v>
      </c>
      <c r="E2" s="0" t="s">
        <v>6</v>
      </c>
      <c r="F2" s="0" t="s">
        <v>7</v>
      </c>
      <c r="G2" s="0" t="s">
        <v>8</v>
      </c>
      <c r="H2" s="0" t="s">
        <v>53</v>
      </c>
      <c r="I2" s="0" t="s">
        <v>9</v>
      </c>
      <c r="J2" s="0" t="s">
        <v>54</v>
      </c>
      <c r="K2" s="0" t="s">
        <v>10</v>
      </c>
      <c r="L2" s="89" t="s">
        <v>55</v>
      </c>
      <c r="M2" s="89" t="s">
        <v>12</v>
      </c>
      <c r="N2" s="2" t="s">
        <v>56</v>
      </c>
      <c r="O2" s="0" t="s">
        <v>57</v>
      </c>
    </row>
    <row r="3" customFormat="false" ht="23.85" hidden="false" customHeight="false" outlineLevel="0" collapsed="false">
      <c r="A3" s="1" t="n">
        <v>300491</v>
      </c>
      <c r="B3" s="2"/>
      <c r="C3" s="6" t="n">
        <v>100</v>
      </c>
      <c r="D3" s="6" t="n">
        <v>200</v>
      </c>
      <c r="E3" s="5" t="n">
        <v>21.7</v>
      </c>
      <c r="F3" s="6" t="n">
        <v>27.6</v>
      </c>
      <c r="G3" s="5" t="s">
        <v>117</v>
      </c>
      <c r="H3" s="5" t="n">
        <v>1.92</v>
      </c>
      <c r="I3" s="5"/>
      <c r="J3" s="0" t="n">
        <f aca="false">162.5*H3+166.7</f>
        <v>478.7</v>
      </c>
      <c r="N3" s="90" t="n">
        <v>44529</v>
      </c>
      <c r="O3" s="0" t="s">
        <v>118</v>
      </c>
      <c r="Q3" s="5"/>
      <c r="R3" s="5"/>
      <c r="S3" s="5"/>
      <c r="T3" s="5"/>
      <c r="U3" s="5"/>
      <c r="V3" s="5"/>
      <c r="W3" s="5"/>
      <c r="X3" s="5"/>
      <c r="AA3" s="9"/>
      <c r="AC3" s="0" t="s">
        <v>119</v>
      </c>
      <c r="AD3" s="2" t="s">
        <v>120</v>
      </c>
      <c r="AE3" s="10" t="s">
        <v>121</v>
      </c>
      <c r="AF3" s="2" t="s">
        <v>122</v>
      </c>
      <c r="AH3" s="0" t="s">
        <v>119</v>
      </c>
      <c r="AI3" s="2" t="s">
        <v>123</v>
      </c>
      <c r="AJ3" s="10" t="s">
        <v>124</v>
      </c>
      <c r="AK3" s="2"/>
    </row>
    <row r="4" s="12" customFormat="true" ht="13.8" hidden="false" customHeight="false" outlineLevel="0" collapsed="false">
      <c r="A4" s="11" t="s">
        <v>16</v>
      </c>
      <c r="C4" s="6"/>
      <c r="D4" s="6"/>
      <c r="E4" s="5"/>
      <c r="F4" s="6"/>
      <c r="G4" s="5"/>
      <c r="H4" s="13" t="n">
        <v>2.99</v>
      </c>
      <c r="I4" s="13"/>
      <c r="J4" s="12" t="n">
        <f aca="false">162.5*H4+166.7</f>
        <v>652.575</v>
      </c>
      <c r="L4" s="14" t="n">
        <f aca="false">J4-J3</f>
        <v>173.875</v>
      </c>
      <c r="M4" s="14"/>
      <c r="N4" s="90"/>
      <c r="Q4" s="16"/>
      <c r="R4" s="17"/>
      <c r="S4" s="16"/>
      <c r="T4" s="17"/>
      <c r="V4" s="18"/>
      <c r="W4" s="19"/>
      <c r="X4" s="19"/>
      <c r="Y4" s="19"/>
      <c r="AC4" s="12" t="n">
        <v>300</v>
      </c>
      <c r="AD4" s="12" t="n">
        <v>272</v>
      </c>
      <c r="AE4" s="20" t="n">
        <v>10240</v>
      </c>
      <c r="AF4" s="20" t="n">
        <v>127.5</v>
      </c>
      <c r="AH4" s="12" t="n">
        <v>300</v>
      </c>
      <c r="AI4" s="12" t="n">
        <v>132</v>
      </c>
      <c r="AJ4" s="21" t="n">
        <v>174</v>
      </c>
      <c r="AK4" s="21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91" t="s">
        <v>125</v>
      </c>
      <c r="B5" s="2" t="n">
        <v>30</v>
      </c>
      <c r="D5" s="6"/>
      <c r="E5" s="5"/>
      <c r="F5" s="6"/>
      <c r="G5" s="5"/>
      <c r="I5" s="5"/>
      <c r="L5" s="14"/>
      <c r="M5" s="14"/>
      <c r="N5" s="90"/>
      <c r="Q5" s="23"/>
      <c r="R5" s="24"/>
      <c r="S5" s="16"/>
      <c r="T5" s="17"/>
      <c r="V5" s="18"/>
      <c r="W5" s="19"/>
      <c r="X5" s="19"/>
      <c r="Y5" s="19"/>
      <c r="AB5" s="20"/>
      <c r="AC5" s="0" t="n">
        <v>400</v>
      </c>
      <c r="AD5" s="20" t="n">
        <v>271</v>
      </c>
      <c r="AE5" s="20" t="n">
        <v>10204</v>
      </c>
      <c r="AF5" s="20" t="n">
        <v>125.45</v>
      </c>
      <c r="AH5" s="0" t="n">
        <v>400</v>
      </c>
      <c r="AI5" s="21" t="n">
        <v>137</v>
      </c>
      <c r="AJ5" s="21" t="n">
        <v>159</v>
      </c>
      <c r="AK5" s="21"/>
      <c r="AL5" s="21"/>
      <c r="AM5" s="21"/>
    </row>
    <row r="6" customFormat="false" ht="13.8" hidden="false" customHeight="false" outlineLevel="0" collapsed="false">
      <c r="A6" s="1" t="n">
        <v>300492</v>
      </c>
      <c r="B6" s="2"/>
      <c r="C6" s="6" t="n">
        <v>50</v>
      </c>
      <c r="D6" s="6" t="n">
        <v>200</v>
      </c>
      <c r="E6" s="5" t="n">
        <v>21.7</v>
      </c>
      <c r="F6" s="6" t="n">
        <v>27.6</v>
      </c>
      <c r="G6" s="5" t="s">
        <v>117</v>
      </c>
      <c r="H6" s="5" t="n">
        <v>2.16</v>
      </c>
      <c r="I6" s="5"/>
      <c r="J6" s="0" t="n">
        <f aca="false">162.5*H6+166.7</f>
        <v>517.7</v>
      </c>
      <c r="N6" s="90"/>
      <c r="Q6" s="5"/>
      <c r="R6" s="5"/>
      <c r="S6" s="5"/>
      <c r="T6" s="5"/>
      <c r="U6" s="5"/>
      <c r="V6" s="5"/>
      <c r="W6" s="5"/>
      <c r="X6" s="5"/>
      <c r="AA6" s="9"/>
      <c r="AB6" s="20"/>
      <c r="AC6" s="12" t="n">
        <v>600</v>
      </c>
      <c r="AD6" s="20" t="n">
        <v>272</v>
      </c>
      <c r="AE6" s="20" t="n">
        <v>10156</v>
      </c>
      <c r="AF6" s="20" t="n">
        <v>120.53</v>
      </c>
      <c r="AG6" s="12"/>
      <c r="AH6" s="12" t="n">
        <v>473</v>
      </c>
      <c r="AI6" s="21" t="n">
        <v>138.44</v>
      </c>
      <c r="AJ6" s="21" t="n">
        <v>150.12</v>
      </c>
      <c r="AK6" s="2"/>
    </row>
    <row r="7" s="12" customFormat="true" ht="13.8" hidden="false" customHeight="false" outlineLevel="0" collapsed="false">
      <c r="A7" s="11" t="s">
        <v>16</v>
      </c>
      <c r="C7" s="6"/>
      <c r="D7" s="6"/>
      <c r="E7" s="5"/>
      <c r="F7" s="6"/>
      <c r="G7" s="5"/>
      <c r="H7" s="13" t="n">
        <v>2.95</v>
      </c>
      <c r="I7" s="13"/>
      <c r="J7" s="12" t="n">
        <f aca="false">162.5*H7+166.7</f>
        <v>646.075</v>
      </c>
      <c r="L7" s="14" t="n">
        <f aca="false">J7-J6</f>
        <v>128.375</v>
      </c>
      <c r="M7" s="14"/>
      <c r="N7" s="90"/>
      <c r="Q7" s="16"/>
      <c r="R7" s="17"/>
      <c r="S7" s="16"/>
      <c r="T7" s="17"/>
      <c r="V7" s="18"/>
      <c r="W7" s="19"/>
      <c r="X7" s="19"/>
      <c r="Y7" s="19"/>
      <c r="AB7" s="20"/>
      <c r="AC7" s="12" t="n">
        <v>700</v>
      </c>
      <c r="AD7" s="20" t="n">
        <v>274</v>
      </c>
      <c r="AE7" s="20" t="n">
        <v>10134</v>
      </c>
      <c r="AF7" s="20" t="n">
        <v>118.44</v>
      </c>
      <c r="AH7" s="12" t="n">
        <v>600</v>
      </c>
      <c r="AI7" s="21" t="n">
        <v>142</v>
      </c>
      <c r="AJ7" s="21" t="n">
        <v>137</v>
      </c>
      <c r="AK7" s="21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91" t="s">
        <v>126</v>
      </c>
      <c r="B8" s="2" t="n">
        <v>36</v>
      </c>
      <c r="D8" s="6"/>
      <c r="E8" s="5"/>
      <c r="F8" s="6"/>
      <c r="G8" s="5"/>
      <c r="I8" s="5"/>
      <c r="L8" s="14"/>
      <c r="M8" s="14"/>
      <c r="N8" s="90"/>
      <c r="Q8" s="23"/>
      <c r="R8" s="24"/>
      <c r="S8" s="16"/>
      <c r="T8" s="17"/>
      <c r="V8" s="18"/>
      <c r="W8" s="19"/>
      <c r="X8" s="19"/>
      <c r="Y8" s="19"/>
      <c r="AB8" s="20"/>
      <c r="AC8" s="12" t="n">
        <v>800</v>
      </c>
      <c r="AD8" s="20" t="n">
        <v>276</v>
      </c>
      <c r="AE8" s="20" t="n">
        <v>10108</v>
      </c>
      <c r="AF8" s="20" t="n">
        <v>115.51</v>
      </c>
      <c r="AG8" s="12"/>
      <c r="AH8" s="12" t="n">
        <v>800</v>
      </c>
      <c r="AI8" s="21" t="n">
        <v>145</v>
      </c>
      <c r="AJ8" s="21" t="n">
        <v>125</v>
      </c>
      <c r="AK8" s="21"/>
      <c r="AL8" s="21"/>
      <c r="AM8" s="21"/>
    </row>
    <row r="9" customFormat="false" ht="13.8" hidden="false" customHeight="false" outlineLevel="0" collapsed="false">
      <c r="A9" s="1" t="n">
        <v>300493</v>
      </c>
      <c r="B9" s="2"/>
      <c r="C9" s="6" t="n">
        <v>50</v>
      </c>
      <c r="D9" s="6" t="n">
        <v>200</v>
      </c>
      <c r="E9" s="5" t="n">
        <v>21.7</v>
      </c>
      <c r="F9" s="6" t="n">
        <v>27.6</v>
      </c>
      <c r="G9" s="5" t="s">
        <v>117</v>
      </c>
      <c r="H9" s="5" t="n">
        <v>1.84</v>
      </c>
      <c r="I9" s="5"/>
      <c r="J9" s="0" t="n">
        <f aca="false">162.5*H9+166.7</f>
        <v>465.7</v>
      </c>
      <c r="N9" s="90"/>
      <c r="Q9" s="19"/>
      <c r="R9" s="19"/>
      <c r="S9" s="19"/>
      <c r="T9" s="19"/>
      <c r="U9" s="19"/>
      <c r="V9" s="19"/>
      <c r="W9" s="19"/>
      <c r="X9" s="19"/>
      <c r="Y9" s="19"/>
      <c r="AA9" s="9"/>
      <c r="AB9" s="20"/>
      <c r="AC9" s="0" t="n">
        <v>900</v>
      </c>
      <c r="AD9" s="20" t="n">
        <v>280</v>
      </c>
      <c r="AE9" s="20" t="n">
        <v>10086</v>
      </c>
      <c r="AF9" s="20" t="n">
        <v>113</v>
      </c>
      <c r="AH9" s="0" t="n">
        <v>873</v>
      </c>
      <c r="AI9" s="21" t="n">
        <v>146.67</v>
      </c>
      <c r="AJ9" s="21" t="n">
        <v>121.6</v>
      </c>
      <c r="AK9" s="2"/>
    </row>
    <row r="10" s="12" customFormat="true" ht="13.8" hidden="false" customHeight="false" outlineLevel="0" collapsed="false">
      <c r="A10" s="11" t="s">
        <v>16</v>
      </c>
      <c r="C10" s="6"/>
      <c r="D10" s="6"/>
      <c r="E10" s="5"/>
      <c r="F10" s="6"/>
      <c r="G10" s="5"/>
      <c r="H10" s="13" t="n">
        <v>2.85</v>
      </c>
      <c r="I10" s="13"/>
      <c r="J10" s="12" t="n">
        <f aca="false">162.5*H10+166.7</f>
        <v>629.825</v>
      </c>
      <c r="L10" s="14" t="n">
        <f aca="false">J10-J9</f>
        <v>164.125</v>
      </c>
      <c r="M10" s="14"/>
      <c r="N10" s="90"/>
      <c r="Q10" s="5"/>
      <c r="R10" s="5"/>
      <c r="S10" s="5"/>
      <c r="T10" s="5"/>
      <c r="U10" s="5"/>
      <c r="V10" s="5"/>
      <c r="W10" s="5"/>
      <c r="X10" s="5"/>
      <c r="AB10" s="20"/>
      <c r="AC10" s="12" t="n">
        <v>1000</v>
      </c>
      <c r="AD10" s="20" t="n">
        <v>285</v>
      </c>
      <c r="AE10" s="20" t="n">
        <v>10060</v>
      </c>
      <c r="AF10" s="20" t="n">
        <v>110.07</v>
      </c>
      <c r="AH10" s="12" t="n">
        <v>1000</v>
      </c>
      <c r="AI10" s="21" t="n">
        <v>148</v>
      </c>
      <c r="AJ10" s="21" t="n">
        <v>118</v>
      </c>
      <c r="AK10" s="21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91" t="s">
        <v>126</v>
      </c>
      <c r="B11" s="2" t="n">
        <v>36</v>
      </c>
      <c r="D11" s="6"/>
      <c r="E11" s="5"/>
      <c r="F11" s="6"/>
      <c r="G11" s="5"/>
      <c r="I11" s="5"/>
      <c r="L11" s="14"/>
      <c r="M11" s="14"/>
      <c r="N11" s="90"/>
      <c r="Q11" s="12"/>
      <c r="R11" s="5"/>
      <c r="S11" s="5"/>
      <c r="T11" s="5"/>
      <c r="U11" s="5"/>
      <c r="V11" s="5"/>
      <c r="W11" s="5"/>
      <c r="X11" s="5"/>
      <c r="Y11" s="5"/>
      <c r="AB11" s="20"/>
      <c r="AC11" s="0" t="n">
        <v>1200</v>
      </c>
      <c r="AD11" s="20" t="n">
        <v>295</v>
      </c>
      <c r="AE11" s="20" t="n">
        <v>10012</v>
      </c>
      <c r="AF11" s="20" t="n">
        <v>103.79</v>
      </c>
      <c r="AG11" s="20"/>
      <c r="AH11" s="0" t="n">
        <v>1073</v>
      </c>
      <c r="AI11" s="21" t="n">
        <v>149.68</v>
      </c>
      <c r="AJ11" s="21" t="n">
        <v>115.33</v>
      </c>
      <c r="AK11" s="21"/>
      <c r="AL11" s="21"/>
      <c r="AM11" s="21"/>
    </row>
    <row r="12" customFormat="false" ht="13.8" hidden="false" customHeight="false" outlineLevel="0" collapsed="false">
      <c r="A12" s="1" t="n">
        <v>300544</v>
      </c>
      <c r="B12" s="2"/>
      <c r="C12" s="6" t="n">
        <v>50</v>
      </c>
      <c r="D12" s="6" t="n">
        <v>200</v>
      </c>
      <c r="E12" s="5" t="n">
        <v>21.7</v>
      </c>
      <c r="F12" s="6" t="n">
        <v>27.6</v>
      </c>
      <c r="G12" s="5" t="s">
        <v>117</v>
      </c>
      <c r="H12" s="5" t="n">
        <v>2.17</v>
      </c>
      <c r="I12" s="5"/>
      <c r="J12" s="0" t="n">
        <f aca="false">162.5*H12+166.7</f>
        <v>519.325</v>
      </c>
      <c r="N12" s="90"/>
      <c r="O12" s="0" t="s">
        <v>75</v>
      </c>
      <c r="Q12" s="16"/>
      <c r="R12" s="16"/>
      <c r="U12" s="19"/>
      <c r="V12" s="19"/>
      <c r="W12" s="10"/>
      <c r="X12" s="19"/>
      <c r="Y12" s="19"/>
      <c r="AA12" s="9"/>
      <c r="AB12" s="12"/>
      <c r="AC12" s="12" t="n">
        <v>1500</v>
      </c>
      <c r="AD12" s="20" t="n">
        <v>318</v>
      </c>
      <c r="AE12" s="20" t="n">
        <v>9940</v>
      </c>
      <c r="AF12" s="20" t="n">
        <v>94.58</v>
      </c>
      <c r="AG12" s="20"/>
      <c r="AH12" s="12" t="n">
        <v>1200</v>
      </c>
      <c r="AI12" s="21" t="n">
        <v>152</v>
      </c>
      <c r="AJ12" s="21" t="n">
        <v>113</v>
      </c>
      <c r="AK12" s="2"/>
    </row>
    <row r="13" s="12" customFormat="true" ht="13.8" hidden="false" customHeight="false" outlineLevel="0" collapsed="false">
      <c r="A13" s="11" t="s">
        <v>16</v>
      </c>
      <c r="C13" s="6"/>
      <c r="D13" s="6"/>
      <c r="E13" s="5"/>
      <c r="F13" s="6"/>
      <c r="G13" s="5"/>
      <c r="H13" s="13" t="n">
        <v>3.2</v>
      </c>
      <c r="I13" s="13"/>
      <c r="J13" s="12" t="n">
        <f aca="false">162.5*H13+166.7</f>
        <v>686.7</v>
      </c>
      <c r="L13" s="14" t="n">
        <f aca="false">J13-J12</f>
        <v>167.375</v>
      </c>
      <c r="M13" s="14"/>
      <c r="N13" s="90"/>
      <c r="Q13" s="29"/>
      <c r="R13" s="30"/>
      <c r="U13" s="19"/>
      <c r="V13" s="19"/>
      <c r="W13" s="10"/>
      <c r="X13" s="19"/>
      <c r="Y13" s="19"/>
      <c r="AC13" s="12" t="n">
        <v>1600</v>
      </c>
      <c r="AD13" s="20" t="n">
        <v>326</v>
      </c>
      <c r="AE13" s="20" t="n">
        <v>9916</v>
      </c>
      <c r="AF13" s="20" t="n">
        <v>91.23</v>
      </c>
      <c r="AG13" s="20"/>
      <c r="AH13" s="12" t="n">
        <v>1273</v>
      </c>
      <c r="AI13" s="21" t="n">
        <v>152.74</v>
      </c>
      <c r="AJ13" s="21" t="n">
        <v>111.43</v>
      </c>
      <c r="AK13" s="21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1" t="n">
        <v>300545</v>
      </c>
      <c r="B14" s="2"/>
      <c r="C14" s="6" t="n">
        <v>50</v>
      </c>
      <c r="D14" s="6" t="n">
        <v>200</v>
      </c>
      <c r="E14" s="5" t="n">
        <v>21.7</v>
      </c>
      <c r="F14" s="6" t="n">
        <v>27.6</v>
      </c>
      <c r="G14" s="5" t="s">
        <v>117</v>
      </c>
      <c r="H14" s="5" t="n">
        <v>1.78</v>
      </c>
      <c r="I14" s="5"/>
      <c r="J14" s="0" t="n">
        <f aca="false">162.5*H14+166.7</f>
        <v>455.95</v>
      </c>
      <c r="N14" s="90"/>
      <c r="O14" s="0" t="s">
        <v>127</v>
      </c>
      <c r="AA14" s="9"/>
      <c r="AB14" s="12"/>
      <c r="AC14" s="12" t="n">
        <v>1900</v>
      </c>
      <c r="AD14" s="12" t="n">
        <v>362</v>
      </c>
      <c r="AE14" s="20" t="n">
        <v>9843</v>
      </c>
      <c r="AF14" s="20" t="n">
        <v>82.86</v>
      </c>
      <c r="AG14" s="20"/>
      <c r="AH14" s="12" t="n">
        <v>1473</v>
      </c>
      <c r="AI14" s="12" t="n">
        <v>156.17</v>
      </c>
      <c r="AJ14" s="21" t="n">
        <v>108.39</v>
      </c>
      <c r="AK14" s="2"/>
    </row>
    <row r="15" s="12" customFormat="true" ht="13.8" hidden="false" customHeight="false" outlineLevel="0" collapsed="false">
      <c r="A15" s="11" t="s">
        <v>16</v>
      </c>
      <c r="C15" s="6"/>
      <c r="D15" s="6"/>
      <c r="E15" s="5"/>
      <c r="F15" s="6"/>
      <c r="G15" s="5"/>
      <c r="H15" s="13" t="n">
        <v>2.8</v>
      </c>
      <c r="I15" s="13"/>
      <c r="J15" s="12" t="n">
        <f aca="false">162.5*H15+166.7</f>
        <v>621.7</v>
      </c>
      <c r="L15" s="14" t="n">
        <f aca="false">J15-J14</f>
        <v>165.75</v>
      </c>
      <c r="M15" s="14"/>
      <c r="N15" s="90"/>
      <c r="Q15" s="13"/>
      <c r="R15" s="13"/>
      <c r="S15" s="13"/>
      <c r="T15" s="13"/>
      <c r="U15" s="13"/>
      <c r="V15" s="13"/>
      <c r="W15" s="13"/>
      <c r="X15" s="13"/>
      <c r="Y15" s="13"/>
      <c r="AC15" s="12" t="n">
        <v>2000</v>
      </c>
      <c r="AD15" s="12" t="n">
        <v>372</v>
      </c>
      <c r="AE15" s="12" t="n">
        <v>9820</v>
      </c>
      <c r="AF15" s="12" t="n">
        <v>80.35</v>
      </c>
      <c r="AG15" s="20"/>
      <c r="AH15" s="12" t="n">
        <v>1500</v>
      </c>
      <c r="AI15" s="12" t="n">
        <v>157</v>
      </c>
      <c r="AJ15" s="12" t="n">
        <v>107</v>
      </c>
      <c r="AK15" s="21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91" t="s">
        <v>126</v>
      </c>
      <c r="B16" s="2" t="n">
        <v>36</v>
      </c>
      <c r="D16" s="6"/>
      <c r="E16" s="5"/>
      <c r="F16" s="6"/>
      <c r="G16" s="5"/>
      <c r="I16" s="5"/>
      <c r="L16" s="14"/>
      <c r="M16" s="14"/>
      <c r="N16" s="90"/>
      <c r="Q16" s="32"/>
      <c r="R16" s="19"/>
      <c r="S16" s="19"/>
      <c r="T16" s="19"/>
      <c r="U16" s="19"/>
      <c r="V16" s="19"/>
      <c r="W16" s="19"/>
      <c r="X16" s="19"/>
      <c r="Y16" s="19"/>
      <c r="AB16" s="33"/>
      <c r="AC16" s="33" t="n">
        <v>2100</v>
      </c>
      <c r="AD16" s="33" t="n">
        <v>387</v>
      </c>
      <c r="AE16" s="33" t="n">
        <v>9796</v>
      </c>
      <c r="AF16" s="33" t="n">
        <v>77.84</v>
      </c>
      <c r="AG16" s="34"/>
      <c r="AH16" s="35" t="n">
        <v>2000</v>
      </c>
      <c r="AI16" s="35" t="n">
        <v>167</v>
      </c>
      <c r="AJ16" s="35" t="n">
        <v>100</v>
      </c>
      <c r="AK16" s="21"/>
      <c r="AL16" s="21"/>
      <c r="AM16" s="21"/>
    </row>
    <row r="17" customFormat="false" ht="13.8" hidden="false" customHeight="false" outlineLevel="0" collapsed="false">
      <c r="A17" s="1" t="n">
        <v>300595</v>
      </c>
      <c r="B17" s="2"/>
      <c r="C17" s="6" t="n">
        <v>50</v>
      </c>
      <c r="D17" s="6" t="n">
        <v>200</v>
      </c>
      <c r="E17" s="5" t="n">
        <v>21.7</v>
      </c>
      <c r="F17" s="6" t="n">
        <v>27.6</v>
      </c>
      <c r="G17" s="5" t="s">
        <v>117</v>
      </c>
      <c r="H17" s="5" t="n">
        <v>2.22</v>
      </c>
      <c r="I17" s="5"/>
      <c r="J17" s="0" t="n">
        <f aca="false">162.5*H17+166.7</f>
        <v>527.45</v>
      </c>
      <c r="N17" s="90"/>
      <c r="Q17" s="36"/>
      <c r="R17" s="19"/>
      <c r="S17" s="19"/>
      <c r="T17" s="19"/>
      <c r="U17" s="19"/>
      <c r="V17" s="19"/>
      <c r="W17" s="19"/>
      <c r="X17" s="19"/>
      <c r="Y17" s="19"/>
      <c r="AA17" s="9"/>
      <c r="AC17" s="0" t="n">
        <v>2500</v>
      </c>
      <c r="AD17" s="0" t="n">
        <v>446</v>
      </c>
      <c r="AE17" s="0" t="n">
        <v>9700</v>
      </c>
      <c r="AF17" s="0" t="n">
        <v>69.05</v>
      </c>
      <c r="AG17" s="37"/>
      <c r="AH17" s="0" t="n">
        <v>2500</v>
      </c>
      <c r="AI17" s="0" t="n">
        <v>176</v>
      </c>
      <c r="AJ17" s="0" t="n">
        <v>95</v>
      </c>
      <c r="AK17" s="2"/>
    </row>
    <row r="18" s="12" customFormat="true" ht="13.8" hidden="false" customHeight="false" outlineLevel="0" collapsed="false">
      <c r="A18" s="11" t="s">
        <v>16</v>
      </c>
      <c r="C18" s="6"/>
      <c r="D18" s="6"/>
      <c r="E18" s="5"/>
      <c r="F18" s="6"/>
      <c r="G18" s="5"/>
      <c r="H18" s="13" t="n">
        <v>3.23</v>
      </c>
      <c r="I18" s="13"/>
      <c r="J18" s="12" t="n">
        <f aca="false">162.5*H18+166.7</f>
        <v>691.575</v>
      </c>
      <c r="L18" s="14" t="n">
        <f aca="false">J18-J17</f>
        <v>164.125</v>
      </c>
      <c r="M18" s="14"/>
      <c r="N18" s="90"/>
      <c r="Q18" s="16"/>
      <c r="R18" s="17"/>
      <c r="S18" s="16"/>
      <c r="T18" s="17"/>
      <c r="V18" s="18"/>
      <c r="W18" s="19"/>
      <c r="X18" s="19"/>
      <c r="Y18" s="19"/>
      <c r="AC18" s="12" t="n">
        <v>2600</v>
      </c>
      <c r="AD18" s="12" t="n">
        <v>462</v>
      </c>
      <c r="AE18" s="12" t="n">
        <v>9676</v>
      </c>
      <c r="AF18" s="12" t="n">
        <v>67.38</v>
      </c>
      <c r="AG18" s="20"/>
      <c r="AK18" s="21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1" t="n">
        <v>300596</v>
      </c>
      <c r="B19" s="2"/>
      <c r="C19" s="6" t="n">
        <v>50</v>
      </c>
      <c r="D19" s="6" t="n">
        <v>200</v>
      </c>
      <c r="E19" s="5" t="n">
        <v>21.7</v>
      </c>
      <c r="F19" s="6" t="n">
        <v>27.6</v>
      </c>
      <c r="G19" s="5" t="s">
        <v>117</v>
      </c>
      <c r="H19" s="5" t="n">
        <v>1.8</v>
      </c>
      <c r="I19" s="5"/>
      <c r="J19" s="0" t="n">
        <f aca="false">162.5*H19+166.7</f>
        <v>459.2</v>
      </c>
      <c r="N19" s="90"/>
      <c r="O19" s="0" t="s">
        <v>127</v>
      </c>
      <c r="Q19" s="23"/>
      <c r="R19" s="24"/>
      <c r="S19" s="16"/>
      <c r="T19" s="17"/>
      <c r="V19" s="18"/>
      <c r="W19" s="19"/>
      <c r="X19" s="19"/>
      <c r="Y19" s="19"/>
      <c r="AG19" s="20"/>
      <c r="AH19" s="2"/>
      <c r="AI19" s="21"/>
      <c r="AJ19" s="21"/>
      <c r="AK19" s="21"/>
      <c r="AL19" s="21"/>
      <c r="AM19" s="21"/>
    </row>
    <row r="20" customFormat="false" ht="13.8" hidden="false" customHeight="false" outlineLevel="0" collapsed="false">
      <c r="A20" s="11" t="s">
        <v>16</v>
      </c>
      <c r="B20" s="12"/>
      <c r="C20" s="6"/>
      <c r="D20" s="6"/>
      <c r="E20" s="5"/>
      <c r="F20" s="6"/>
      <c r="G20" s="5"/>
      <c r="H20" s="13" t="n">
        <v>2.83</v>
      </c>
      <c r="I20" s="13"/>
      <c r="J20" s="12" t="n">
        <f aca="false">162.5*H20+166.7</f>
        <v>626.575</v>
      </c>
      <c r="K20" s="12"/>
      <c r="L20" s="14" t="n">
        <f aca="false">J20-J19</f>
        <v>167.375</v>
      </c>
      <c r="M20" s="14"/>
      <c r="N20" s="90"/>
      <c r="O20" s="12"/>
      <c r="Q20" s="5"/>
      <c r="R20" s="5"/>
      <c r="S20" s="5"/>
      <c r="T20" s="5"/>
      <c r="U20" s="5"/>
      <c r="V20" s="5"/>
      <c r="W20" s="5"/>
      <c r="X20" s="5"/>
      <c r="AA20" s="9"/>
      <c r="AB20" s="12"/>
      <c r="AC20" s="12"/>
      <c r="AD20" s="12"/>
      <c r="AE20" s="12"/>
      <c r="AF20" s="12"/>
      <c r="AG20" s="20"/>
      <c r="AH20" s="2"/>
      <c r="AI20" s="12"/>
      <c r="AJ20" s="12"/>
      <c r="AK20" s="2"/>
    </row>
    <row r="21" s="12" customFormat="true" ht="13.8" hidden="false" customHeight="false" outlineLevel="0" collapsed="false">
      <c r="A21" s="1" t="n">
        <v>300597</v>
      </c>
      <c r="B21" s="2"/>
      <c r="C21" s="6" t="n">
        <v>50</v>
      </c>
      <c r="D21" s="6" t="n">
        <v>200</v>
      </c>
      <c r="E21" s="5" t="n">
        <v>21.7</v>
      </c>
      <c r="F21" s="6" t="n">
        <v>27.6</v>
      </c>
      <c r="G21" s="5" t="s">
        <v>117</v>
      </c>
      <c r="H21" s="5" t="n">
        <v>1.23</v>
      </c>
      <c r="I21" s="5"/>
      <c r="J21" s="12" t="n">
        <f aca="false">165.4*H21+171.1</f>
        <v>374.542</v>
      </c>
      <c r="N21" s="90"/>
      <c r="O21" s="12" t="s">
        <v>128</v>
      </c>
      <c r="Q21" s="16"/>
      <c r="R21" s="17"/>
      <c r="S21" s="16"/>
      <c r="T21" s="17"/>
      <c r="V21" s="18"/>
      <c r="W21" s="19"/>
      <c r="X21" s="19"/>
      <c r="Y21" s="19"/>
      <c r="AB21" s="12" t="s">
        <v>129</v>
      </c>
      <c r="AK21" s="21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11" t="s">
        <v>16</v>
      </c>
      <c r="B22" s="12"/>
      <c r="C22" s="6"/>
      <c r="D22" s="6"/>
      <c r="E22" s="5"/>
      <c r="F22" s="6"/>
      <c r="G22" s="5"/>
      <c r="H22" s="13" t="n">
        <v>2.18</v>
      </c>
      <c r="I22" s="13"/>
      <c r="J22" s="12" t="n">
        <f aca="false">165.4*H22+171.1</f>
        <v>531.672</v>
      </c>
      <c r="K22" s="12"/>
      <c r="L22" s="14" t="n">
        <f aca="false">J22-J21</f>
        <v>157.13</v>
      </c>
      <c r="M22" s="14"/>
      <c r="N22" s="90"/>
      <c r="O22" s="12" t="s">
        <v>130</v>
      </c>
      <c r="Q22" s="23"/>
      <c r="R22" s="24"/>
      <c r="S22" s="16"/>
      <c r="T22" s="17"/>
      <c r="V22" s="18"/>
      <c r="W22" s="19"/>
      <c r="X22" s="19"/>
      <c r="Y22" s="19"/>
      <c r="AB22" s="17" t="s">
        <v>131</v>
      </c>
      <c r="AC22" s="12"/>
      <c r="AD22" s="12"/>
      <c r="AE22" s="12"/>
      <c r="AF22" s="12"/>
      <c r="AG22" s="12"/>
      <c r="AH22" s="12"/>
      <c r="AI22" s="12"/>
      <c r="AJ22" s="12"/>
      <c r="AK22" s="21"/>
      <c r="AL22" s="21"/>
      <c r="AM22" s="21"/>
    </row>
    <row r="23" customFormat="false" ht="13.8" hidden="false" customHeight="false" outlineLevel="0" collapsed="false">
      <c r="A23" s="91" t="s">
        <v>126</v>
      </c>
      <c r="B23" s="2" t="n">
        <v>36</v>
      </c>
      <c r="D23" s="6"/>
      <c r="E23" s="5"/>
      <c r="F23" s="6"/>
      <c r="G23" s="5"/>
      <c r="I23" s="5"/>
      <c r="L23" s="14"/>
      <c r="M23" s="14"/>
      <c r="N23" s="90"/>
      <c r="Q23" s="23"/>
      <c r="R23" s="24"/>
      <c r="S23" s="16"/>
      <c r="T23" s="17"/>
      <c r="V23" s="18"/>
      <c r="W23" s="19"/>
      <c r="X23" s="19"/>
      <c r="Y23" s="19"/>
      <c r="AB23" s="39" t="s">
        <v>132</v>
      </c>
      <c r="AK23" s="21"/>
      <c r="AL23" s="21"/>
      <c r="AM23" s="21"/>
    </row>
    <row r="24" customFormat="false" ht="13.8" hidden="false" customHeight="false" outlineLevel="0" collapsed="false">
      <c r="A24" s="1" t="n">
        <v>300647</v>
      </c>
      <c r="B24" s="2"/>
      <c r="C24" s="6" t="n">
        <v>50</v>
      </c>
      <c r="D24" s="6" t="n">
        <v>200</v>
      </c>
      <c r="E24" s="5" t="n">
        <v>21.7</v>
      </c>
      <c r="F24" s="6" t="n">
        <v>27.6</v>
      </c>
      <c r="G24" s="5" t="s">
        <v>117</v>
      </c>
      <c r="H24" s="5" t="n">
        <v>2.17</v>
      </c>
      <c r="I24" s="5"/>
      <c r="J24" s="0" t="n">
        <f aca="false">162.5*H24+166.7</f>
        <v>519.325</v>
      </c>
      <c r="N24" s="90"/>
      <c r="O24" s="0" t="s">
        <v>133</v>
      </c>
      <c r="Q24" s="23"/>
      <c r="R24" s="24"/>
      <c r="S24" s="16"/>
      <c r="T24" s="17"/>
      <c r="V24" s="18"/>
      <c r="W24" s="19"/>
      <c r="X24" s="19"/>
      <c r="Y24" s="19"/>
      <c r="AB24" s="20"/>
      <c r="AD24" s="20"/>
      <c r="AE24" s="20"/>
      <c r="AF24" s="20"/>
      <c r="AI24" s="21"/>
      <c r="AJ24" s="21"/>
      <c r="AK24" s="21"/>
      <c r="AL24" s="21"/>
      <c r="AM24" s="21"/>
    </row>
    <row r="25" customFormat="false" ht="13.8" hidden="false" customHeight="false" outlineLevel="0" collapsed="false">
      <c r="A25" s="11" t="s">
        <v>16</v>
      </c>
      <c r="B25" s="12"/>
      <c r="C25" s="6"/>
      <c r="D25" s="6"/>
      <c r="E25" s="5"/>
      <c r="F25" s="6"/>
      <c r="G25" s="5"/>
      <c r="H25" s="13" t="n">
        <v>3</v>
      </c>
      <c r="I25" s="13"/>
      <c r="J25" s="12" t="n">
        <f aca="false">162.5*H25+166.7</f>
        <v>654.2</v>
      </c>
      <c r="K25" s="12"/>
      <c r="L25" s="14" t="n">
        <f aca="false">J25-J24</f>
        <v>134.875</v>
      </c>
      <c r="M25" s="14"/>
      <c r="N25" s="90"/>
      <c r="O25" s="12"/>
      <c r="Q25" s="16"/>
      <c r="R25" s="16"/>
      <c r="U25" s="19"/>
      <c r="V25" s="19"/>
      <c r="W25" s="10"/>
      <c r="X25" s="19"/>
      <c r="Y25" s="19"/>
      <c r="AB25" s="20"/>
      <c r="AD25" s="20"/>
      <c r="AE25" s="20"/>
      <c r="AF25" s="20"/>
      <c r="AI25" s="21"/>
      <c r="AJ25" s="21"/>
      <c r="AK25" s="21"/>
      <c r="AL25" s="21"/>
    </row>
    <row r="26" s="12" customFormat="true" ht="13.8" hidden="false" customHeight="false" outlineLevel="0" collapsed="false">
      <c r="A26" s="1" t="n">
        <v>300648</v>
      </c>
      <c r="B26" s="2"/>
      <c r="C26" s="6" t="n">
        <v>50</v>
      </c>
      <c r="D26" s="6" t="n">
        <v>200</v>
      </c>
      <c r="E26" s="5" t="n">
        <v>21.7</v>
      </c>
      <c r="F26" s="6" t="n">
        <v>27.6</v>
      </c>
      <c r="G26" s="5" t="s">
        <v>117</v>
      </c>
      <c r="H26" s="5" t="n">
        <v>1.66</v>
      </c>
      <c r="I26" s="5"/>
      <c r="J26" s="12" t="n">
        <f aca="false">165.4*H26+171.1</f>
        <v>445.664</v>
      </c>
      <c r="N26" s="90"/>
      <c r="O26" s="12" t="s">
        <v>134</v>
      </c>
      <c r="Q26" s="29"/>
      <c r="R26" s="30"/>
      <c r="U26" s="19"/>
      <c r="V26" s="19"/>
      <c r="W26" s="10"/>
      <c r="X26" s="19"/>
      <c r="Y26" s="19"/>
      <c r="AB26" s="20"/>
      <c r="AD26" s="20"/>
      <c r="AE26" s="20"/>
      <c r="AF26" s="20"/>
      <c r="AI26" s="21"/>
      <c r="AJ26" s="21"/>
      <c r="AK26" s="21"/>
      <c r="AL26" s="21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11" t="s">
        <v>16</v>
      </c>
      <c r="B27" s="12"/>
      <c r="C27" s="6"/>
      <c r="D27" s="6"/>
      <c r="E27" s="5"/>
      <c r="F27" s="6"/>
      <c r="G27" s="5"/>
      <c r="H27" s="13" t="n">
        <v>2.52</v>
      </c>
      <c r="I27" s="13"/>
      <c r="J27" s="12" t="n">
        <f aca="false">165.4*H27+171.1</f>
        <v>587.908</v>
      </c>
      <c r="K27" s="12"/>
      <c r="L27" s="14" t="n">
        <f aca="false">J27-J26</f>
        <v>142.244</v>
      </c>
      <c r="M27" s="14"/>
      <c r="N27" s="90"/>
      <c r="O27" s="12" t="s">
        <v>135</v>
      </c>
      <c r="AB27" s="20"/>
      <c r="AD27" s="20"/>
      <c r="AE27" s="20"/>
      <c r="AF27" s="20"/>
      <c r="AG27" s="20"/>
      <c r="AI27" s="21"/>
      <c r="AJ27" s="21"/>
      <c r="AK27" s="21"/>
      <c r="AL27" s="21"/>
    </row>
    <row r="28" s="12" customFormat="true" ht="13.8" hidden="false" customHeight="false" outlineLevel="0" collapsed="false">
      <c r="A28" s="91" t="s">
        <v>126</v>
      </c>
      <c r="B28" s="2" t="n">
        <v>36</v>
      </c>
      <c r="C28" s="6"/>
      <c r="D28" s="6"/>
      <c r="E28" s="5"/>
      <c r="F28" s="6"/>
      <c r="G28" s="5"/>
      <c r="H28" s="13"/>
      <c r="I28" s="13"/>
      <c r="L28" s="14"/>
      <c r="M28" s="14"/>
      <c r="N28" s="90"/>
      <c r="Q28" s="13"/>
      <c r="R28" s="13"/>
      <c r="S28" s="13"/>
      <c r="T28" s="13"/>
      <c r="U28" s="13"/>
      <c r="V28" s="13"/>
      <c r="W28" s="13"/>
      <c r="X28" s="13"/>
      <c r="Y28" s="13"/>
      <c r="AD28" s="20"/>
      <c r="AE28" s="20"/>
      <c r="AF28" s="20"/>
      <c r="AG28" s="20"/>
      <c r="AI28" s="21"/>
      <c r="AJ28" s="21"/>
      <c r="AK28" s="21"/>
      <c r="AL28" s="21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1" t="n">
        <v>300699</v>
      </c>
      <c r="B29" s="2"/>
      <c r="C29" s="6" t="n">
        <v>50</v>
      </c>
      <c r="D29" s="6" t="n">
        <v>200</v>
      </c>
      <c r="E29" s="5" t="n">
        <v>21.7</v>
      </c>
      <c r="F29" s="6" t="n">
        <v>27.6</v>
      </c>
      <c r="G29" s="5" t="s">
        <v>117</v>
      </c>
      <c r="H29" s="5"/>
      <c r="I29" s="5"/>
      <c r="N29" s="90"/>
      <c r="O29" s="0" t="s">
        <v>136</v>
      </c>
      <c r="Q29" s="32"/>
      <c r="R29" s="19"/>
      <c r="S29" s="19"/>
      <c r="T29" s="19"/>
      <c r="U29" s="19"/>
      <c r="V29" s="19"/>
      <c r="W29" s="19"/>
      <c r="X29" s="19"/>
      <c r="Y29" s="19"/>
      <c r="AA29" s="12"/>
      <c r="AD29" s="20"/>
      <c r="AE29" s="20"/>
      <c r="AF29" s="20"/>
      <c r="AG29" s="20"/>
      <c r="AI29" s="21"/>
      <c r="AJ29" s="21"/>
      <c r="AK29" s="21"/>
      <c r="AL29" s="21"/>
    </row>
    <row r="30" s="12" customFormat="true" ht="13.8" hidden="false" customHeight="false" outlineLevel="0" collapsed="false">
      <c r="A30" s="11" t="s">
        <v>16</v>
      </c>
      <c r="C30" s="6"/>
      <c r="D30" s="6"/>
      <c r="E30" s="5"/>
      <c r="F30" s="6"/>
      <c r="G30" s="5"/>
      <c r="H30" s="13"/>
      <c r="I30" s="13"/>
      <c r="L30" s="14"/>
      <c r="M30" s="14"/>
      <c r="N30" s="90"/>
      <c r="Q30" s="36"/>
      <c r="R30" s="19"/>
      <c r="S30" s="19"/>
      <c r="T30" s="19"/>
      <c r="U30" s="19"/>
      <c r="V30" s="19"/>
      <c r="W30" s="19"/>
      <c r="X30" s="19"/>
      <c r="Y30" s="19"/>
      <c r="AE30" s="20"/>
      <c r="AF30" s="20"/>
      <c r="AG30" s="20"/>
      <c r="AJ30" s="21"/>
      <c r="AK30" s="21"/>
      <c r="AL30" s="21"/>
      <c r="AM30" s="21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1" t="n">
        <v>300700</v>
      </c>
      <c r="B31" s="2"/>
      <c r="C31" s="6" t="n">
        <v>50</v>
      </c>
      <c r="D31" s="6" t="n">
        <v>200</v>
      </c>
      <c r="E31" s="5" t="n">
        <v>21.7</v>
      </c>
      <c r="F31" s="6" t="n">
        <v>27.6</v>
      </c>
      <c r="G31" s="5" t="s">
        <v>117</v>
      </c>
      <c r="H31" s="5" t="n">
        <v>1.83</v>
      </c>
      <c r="I31" s="5"/>
      <c r="J31" s="12" t="n">
        <f aca="false">165.4*H31+171.1</f>
        <v>473.782</v>
      </c>
      <c r="K31" s="12"/>
      <c r="N31" s="90"/>
      <c r="O31" s="0" t="s">
        <v>137</v>
      </c>
      <c r="Q31" s="2"/>
      <c r="R31" s="19"/>
      <c r="S31" s="19"/>
      <c r="T31" s="19"/>
      <c r="U31" s="19"/>
      <c r="V31" s="19"/>
      <c r="W31" s="19"/>
      <c r="X31" s="19"/>
      <c r="Y31" s="19"/>
      <c r="AG31" s="20"/>
      <c r="AL31" s="21"/>
      <c r="AM31" s="21"/>
    </row>
    <row r="32" s="40" customFormat="true" ht="13.8" hidden="false" customHeight="false" outlineLevel="0" collapsed="false">
      <c r="A32" s="11" t="s">
        <v>16</v>
      </c>
      <c r="B32" s="12"/>
      <c r="C32" s="6"/>
      <c r="D32" s="6"/>
      <c r="E32" s="5"/>
      <c r="F32" s="6"/>
      <c r="G32" s="5"/>
      <c r="H32" s="13" t="n">
        <v>2.69</v>
      </c>
      <c r="I32" s="13"/>
      <c r="J32" s="12" t="n">
        <f aca="false">165.4*H32+171.1</f>
        <v>616.026</v>
      </c>
      <c r="K32" s="12"/>
      <c r="L32" s="14" t="n">
        <f aca="false">J32-J31</f>
        <v>142.244</v>
      </c>
      <c r="M32" s="14"/>
      <c r="N32" s="90"/>
      <c r="O32" s="12" t="s">
        <v>135</v>
      </c>
      <c r="R32" s="41"/>
      <c r="S32" s="41"/>
      <c r="T32" s="41"/>
      <c r="U32" s="41"/>
      <c r="V32" s="41"/>
      <c r="W32" s="41"/>
      <c r="X32" s="41"/>
      <c r="Y32" s="41"/>
      <c r="AA32" s="33"/>
      <c r="AB32" s="33"/>
      <c r="AC32" s="33"/>
      <c r="AD32" s="33"/>
      <c r="AE32" s="33"/>
      <c r="AF32" s="33"/>
      <c r="AG32" s="34"/>
      <c r="AH32" s="35"/>
      <c r="AI32" s="35"/>
      <c r="AJ32" s="35"/>
      <c r="AK32" s="35"/>
      <c r="AL32" s="21"/>
      <c r="AM32" s="21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91" t="s">
        <v>126</v>
      </c>
      <c r="B33" s="2" t="n">
        <v>36</v>
      </c>
      <c r="C33" s="6"/>
      <c r="D33" s="6"/>
      <c r="E33" s="5"/>
      <c r="F33" s="6"/>
      <c r="G33" s="5"/>
      <c r="H33" s="13"/>
      <c r="I33" s="13"/>
      <c r="J33" s="12"/>
      <c r="K33" s="12"/>
      <c r="L33" s="14"/>
      <c r="M33" s="14"/>
      <c r="N33" s="90"/>
      <c r="O33" s="12"/>
      <c r="Q33" s="42"/>
      <c r="R33" s="43"/>
      <c r="S33" s="19"/>
      <c r="T33" s="19"/>
      <c r="U33" s="19"/>
      <c r="V33" s="43"/>
      <c r="W33" s="43"/>
      <c r="X33" s="43"/>
      <c r="Y33" s="43"/>
      <c r="AG33" s="37"/>
      <c r="AL33" s="21"/>
      <c r="AM33" s="21"/>
    </row>
    <row r="34" s="12" customFormat="true" ht="13.8" hidden="false" customHeight="false" outlineLevel="0" collapsed="false">
      <c r="A34" s="1" t="n">
        <v>300745</v>
      </c>
      <c r="B34" s="2"/>
      <c r="C34" s="6" t="n">
        <v>50</v>
      </c>
      <c r="D34" s="6" t="n">
        <v>200</v>
      </c>
      <c r="E34" s="5" t="n">
        <v>21.7</v>
      </c>
      <c r="F34" s="6" t="n">
        <v>27.6</v>
      </c>
      <c r="G34" s="5" t="s">
        <v>117</v>
      </c>
      <c r="H34" s="5" t="n">
        <v>2.13</v>
      </c>
      <c r="I34" s="5"/>
      <c r="J34" s="12" t="n">
        <f aca="false">165.4*H34+171.1</f>
        <v>523.402</v>
      </c>
      <c r="N34" s="90"/>
      <c r="O34" s="12" t="s">
        <v>138</v>
      </c>
      <c r="Q34" s="5"/>
      <c r="R34" s="5"/>
      <c r="S34" s="5"/>
      <c r="T34" s="5"/>
      <c r="U34" s="5"/>
      <c r="V34" s="5"/>
      <c r="W34" s="5"/>
      <c r="X34" s="5"/>
      <c r="AG34" s="20"/>
      <c r="AL34" s="21"/>
      <c r="AM34" s="21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8" hidden="false" customHeight="false" outlineLevel="0" collapsed="false">
      <c r="A35" s="11" t="s">
        <v>16</v>
      </c>
      <c r="B35" s="12"/>
      <c r="C35" s="6"/>
      <c r="D35" s="6"/>
      <c r="E35" s="5"/>
      <c r="F35" s="6"/>
      <c r="G35" s="5"/>
      <c r="H35" s="13" t="n">
        <v>2.94</v>
      </c>
      <c r="I35" s="13"/>
      <c r="J35" s="12" t="n">
        <f aca="false">165.4*H35+171.1</f>
        <v>657.376</v>
      </c>
      <c r="K35" s="12"/>
      <c r="L35" s="14" t="n">
        <f aca="false">J35-J34</f>
        <v>133.974</v>
      </c>
      <c r="M35" s="14"/>
      <c r="N35" s="90"/>
      <c r="O35" s="12"/>
      <c r="Q35" s="16"/>
      <c r="R35" s="2"/>
      <c r="S35" s="2"/>
      <c r="T35" s="2"/>
      <c r="U35" s="2"/>
      <c r="V35" s="2"/>
      <c r="W35" s="2"/>
      <c r="X35" s="2"/>
      <c r="AG35" s="20"/>
      <c r="AH35" s="2"/>
      <c r="AI35" s="21"/>
      <c r="AJ35" s="21"/>
      <c r="AK35" s="21"/>
      <c r="AL35" s="21"/>
      <c r="AM35" s="21"/>
    </row>
    <row r="36" s="12" customFormat="true" ht="13.8" hidden="false" customHeight="false" outlineLevel="0" collapsed="false">
      <c r="A36" s="1" t="n">
        <v>300751</v>
      </c>
      <c r="B36" s="2"/>
      <c r="C36" s="6" t="n">
        <v>50</v>
      </c>
      <c r="D36" s="6" t="n">
        <v>200</v>
      </c>
      <c r="E36" s="5" t="n">
        <v>21.7</v>
      </c>
      <c r="F36" s="6" t="n">
        <v>27.6</v>
      </c>
      <c r="G36" s="5" t="s">
        <v>117</v>
      </c>
      <c r="H36" s="5" t="n">
        <v>1.76</v>
      </c>
      <c r="I36" s="5"/>
      <c r="J36" s="12" t="n">
        <f aca="false">165.4*H36+171.1</f>
        <v>462.204</v>
      </c>
      <c r="N36" s="90"/>
      <c r="O36" s="12" t="s">
        <v>127</v>
      </c>
      <c r="Q36" s="23"/>
      <c r="R36" s="44"/>
      <c r="S36" s="2"/>
      <c r="T36" s="2"/>
      <c r="U36" s="2"/>
      <c r="V36" s="2"/>
      <c r="W36" s="2"/>
      <c r="X36" s="2"/>
      <c r="AG36" s="20"/>
      <c r="AH36" s="2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8" hidden="false" customHeight="false" outlineLevel="0" collapsed="false">
      <c r="A37" s="11" t="s">
        <v>16</v>
      </c>
      <c r="B37" s="12"/>
      <c r="C37" s="6"/>
      <c r="D37" s="6"/>
      <c r="E37" s="5"/>
      <c r="F37" s="6"/>
      <c r="G37" s="5"/>
      <c r="H37" s="13" t="n">
        <v>2.63</v>
      </c>
      <c r="I37" s="13"/>
      <c r="J37" s="12" t="n">
        <f aca="false">165.4*H37+171.1</f>
        <v>606.102</v>
      </c>
      <c r="K37" s="12"/>
      <c r="L37" s="14" t="n">
        <f aca="false">J37-J36</f>
        <v>143.898</v>
      </c>
      <c r="M37" s="14"/>
      <c r="N37" s="90"/>
      <c r="O37" s="12" t="s">
        <v>135</v>
      </c>
      <c r="AB37" s="0" t="s">
        <v>129</v>
      </c>
    </row>
    <row r="38" s="12" customFormat="true" ht="13.8" hidden="false" customHeight="false" outlineLevel="0" collapsed="false">
      <c r="A38" s="91" t="s">
        <v>139</v>
      </c>
      <c r="B38" s="2" t="n">
        <v>36</v>
      </c>
      <c r="C38" s="6"/>
      <c r="D38" s="6"/>
      <c r="E38" s="5"/>
      <c r="F38" s="6"/>
      <c r="G38" s="5"/>
      <c r="H38" s="13"/>
      <c r="I38" s="13"/>
      <c r="L38" s="14"/>
      <c r="M38" s="14"/>
      <c r="N38" s="90"/>
      <c r="O38" s="12" t="s">
        <v>140</v>
      </c>
      <c r="P38" s="54"/>
      <c r="Q38" s="54"/>
      <c r="R38" s="54"/>
      <c r="S38" s="54"/>
      <c r="Z38" s="92"/>
      <c r="AB38" s="17" t="s">
        <v>131</v>
      </c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8" hidden="false" customHeight="false" outlineLevel="0" collapsed="false">
      <c r="A39" s="1" t="n">
        <v>300767</v>
      </c>
      <c r="B39" s="2"/>
      <c r="C39" s="6" t="n">
        <v>50</v>
      </c>
      <c r="D39" s="6" t="n">
        <v>200</v>
      </c>
      <c r="E39" s="5" t="n">
        <v>21.7</v>
      </c>
      <c r="F39" s="6" t="n">
        <v>27.6</v>
      </c>
      <c r="G39" s="5" t="s">
        <v>117</v>
      </c>
      <c r="H39" s="5"/>
      <c r="I39" s="5"/>
      <c r="J39" s="12"/>
      <c r="K39" s="12"/>
      <c r="N39" s="90"/>
      <c r="O39" s="0" t="s">
        <v>141</v>
      </c>
      <c r="P39" s="56"/>
      <c r="Q39" s="56"/>
      <c r="R39" s="56"/>
      <c r="S39" s="55"/>
      <c r="AB39" s="39" t="s">
        <v>132</v>
      </c>
    </row>
    <row r="40" s="12" customFormat="true" ht="13.8" hidden="false" customHeight="false" outlineLevel="0" collapsed="false">
      <c r="A40" s="11" t="s">
        <v>16</v>
      </c>
      <c r="C40" s="6"/>
      <c r="D40" s="6"/>
      <c r="E40" s="5"/>
      <c r="F40" s="6"/>
      <c r="G40" s="5"/>
      <c r="H40" s="13"/>
      <c r="I40" s="13"/>
      <c r="L40" s="14"/>
      <c r="M40" s="14"/>
      <c r="N40" s="90"/>
      <c r="O40" s="12" t="s">
        <v>142</v>
      </c>
      <c r="P40" s="54"/>
      <c r="Q40" s="54"/>
      <c r="R40" s="54"/>
      <c r="S40" s="55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12" customFormat="true" ht="13.8" hidden="false" customHeight="false" outlineLevel="0" collapsed="false">
      <c r="A41" s="1" t="n">
        <v>300768</v>
      </c>
      <c r="B41" s="2"/>
      <c r="C41" s="6" t="n">
        <v>50</v>
      </c>
      <c r="D41" s="6" t="n">
        <v>200</v>
      </c>
      <c r="E41" s="5" t="n">
        <v>21.7</v>
      </c>
      <c r="F41" s="6" t="n">
        <v>27.6</v>
      </c>
      <c r="G41" s="5" t="s">
        <v>117</v>
      </c>
      <c r="H41" s="5"/>
      <c r="I41" s="5"/>
      <c r="N41" s="90"/>
      <c r="O41" s="12" t="s">
        <v>143</v>
      </c>
      <c r="P41" s="54"/>
      <c r="Q41" s="54"/>
      <c r="R41" s="54"/>
      <c r="S41" s="55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12" customFormat="true" ht="13.8" hidden="false" customHeight="false" outlineLevel="0" collapsed="false">
      <c r="A42" s="11" t="s">
        <v>16</v>
      </c>
      <c r="C42" s="6"/>
      <c r="D42" s="6"/>
      <c r="E42" s="5"/>
      <c r="F42" s="6"/>
      <c r="G42" s="5"/>
      <c r="H42" s="13"/>
      <c r="I42" s="13"/>
      <c r="L42" s="14"/>
      <c r="M42" s="14"/>
      <c r="N42" s="90"/>
      <c r="O42" s="12" t="s">
        <v>144</v>
      </c>
      <c r="P42" s="54"/>
      <c r="Q42" s="54"/>
      <c r="R42" s="54"/>
      <c r="S42" s="55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7.35" hidden="false" customHeight="false" outlineLevel="0" collapsed="false">
      <c r="B43" s="2"/>
      <c r="C43" s="6"/>
      <c r="D43" s="6"/>
      <c r="E43" s="93" t="s">
        <v>145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56"/>
      <c r="Q43" s="56"/>
      <c r="R43" s="56"/>
      <c r="S43" s="55"/>
    </row>
    <row r="44" s="12" customFormat="true" ht="13.8" hidden="false" customHeight="false" outlineLevel="0" collapsed="false">
      <c r="A44" s="1" t="n">
        <v>300769</v>
      </c>
      <c r="B44" s="2"/>
      <c r="C44" s="6" t="n">
        <v>50</v>
      </c>
      <c r="D44" s="6" t="n">
        <v>200</v>
      </c>
      <c r="E44" s="5" t="n">
        <v>21.7</v>
      </c>
      <c r="F44" s="6" t="n">
        <v>27.6</v>
      </c>
      <c r="G44" s="5" t="s">
        <v>117</v>
      </c>
      <c r="H44" s="5" t="n">
        <v>0</v>
      </c>
      <c r="I44" s="5"/>
      <c r="J44" s="12" t="n">
        <f aca="false">165.4*H44+171.1</f>
        <v>171.1</v>
      </c>
      <c r="N44" s="90" t="n">
        <v>44530</v>
      </c>
      <c r="O44" s="12" t="s">
        <v>146</v>
      </c>
      <c r="P44" s="54"/>
      <c r="Q44" s="54"/>
      <c r="R44" s="56"/>
      <c r="S44" s="55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1" t="s">
        <v>16</v>
      </c>
      <c r="B45" s="12"/>
      <c r="C45" s="6"/>
      <c r="D45" s="6"/>
      <c r="E45" s="5"/>
      <c r="F45" s="6"/>
      <c r="G45" s="5"/>
      <c r="H45" s="13" t="n">
        <v>1.53</v>
      </c>
      <c r="I45" s="13"/>
      <c r="J45" s="12" t="n">
        <f aca="false">165.4*H45+171.1</f>
        <v>424.162</v>
      </c>
      <c r="K45" s="12"/>
      <c r="L45" s="14" t="n">
        <f aca="false">J45-J44</f>
        <v>253.062</v>
      </c>
      <c r="M45" s="14"/>
      <c r="N45" s="90"/>
      <c r="O45" s="12" t="s">
        <v>147</v>
      </c>
      <c r="P45" s="56"/>
      <c r="Q45" s="56"/>
      <c r="R45" s="54"/>
      <c r="S45" s="55"/>
    </row>
    <row r="46" s="12" customFormat="true" ht="13.8" hidden="false" customHeight="false" outlineLevel="0" collapsed="false">
      <c r="A46" s="91" t="s">
        <v>148</v>
      </c>
      <c r="B46" s="12" t="n">
        <v>43</v>
      </c>
      <c r="C46" s="6"/>
      <c r="D46" s="6"/>
      <c r="E46" s="5"/>
      <c r="F46" s="6"/>
      <c r="G46" s="6"/>
      <c r="H46" s="94"/>
      <c r="J46" s="14"/>
      <c r="K46" s="14"/>
      <c r="N46" s="90"/>
      <c r="P46" s="54"/>
      <c r="Q46" s="54"/>
      <c r="R46" s="56"/>
      <c r="S46" s="55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false" customHeight="false" outlineLevel="0" collapsed="false">
      <c r="A47" s="1" t="n">
        <v>300868</v>
      </c>
      <c r="B47" s="2"/>
      <c r="C47" s="6" t="n">
        <v>50</v>
      </c>
      <c r="D47" s="6" t="n">
        <v>200</v>
      </c>
      <c r="E47" s="5" t="n">
        <v>21.7</v>
      </c>
      <c r="F47" s="6" t="n">
        <v>27.6</v>
      </c>
      <c r="G47" s="5" t="s">
        <v>117</v>
      </c>
      <c r="H47" s="5" t="n">
        <v>2.153</v>
      </c>
      <c r="I47" s="5"/>
      <c r="J47" s="12" t="n">
        <f aca="false">165.4*H47+171.1</f>
        <v>527.2062</v>
      </c>
      <c r="K47" s="12"/>
      <c r="N47" s="90"/>
      <c r="O47" s="12" t="s">
        <v>149</v>
      </c>
      <c r="P47" s="12"/>
      <c r="Q47" s="12"/>
      <c r="R47" s="12"/>
      <c r="S47" s="12"/>
      <c r="Z47" s="17"/>
      <c r="AA47" s="17"/>
    </row>
    <row r="48" s="12" customFormat="true" ht="13.8" hidden="false" customHeight="false" outlineLevel="0" collapsed="false">
      <c r="A48" s="11" t="s">
        <v>16</v>
      </c>
      <c r="C48" s="6"/>
      <c r="D48" s="6"/>
      <c r="E48" s="5"/>
      <c r="F48" s="6"/>
      <c r="G48" s="5"/>
      <c r="H48" s="13" t="n">
        <v>2.9</v>
      </c>
      <c r="I48" s="13"/>
      <c r="J48" s="12" t="n">
        <f aca="false">165.4*H48+171.1</f>
        <v>650.76</v>
      </c>
      <c r="L48" s="14" t="n">
        <f aca="false">J48-J47</f>
        <v>123.5538</v>
      </c>
      <c r="M48" s="14"/>
      <c r="N48" s="90"/>
      <c r="Z48" s="39"/>
      <c r="AA48" s="17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1" t="n">
        <v>300870</v>
      </c>
      <c r="B49" s="2"/>
      <c r="C49" s="6" t="n">
        <v>50</v>
      </c>
      <c r="D49" s="6" t="n">
        <v>200</v>
      </c>
      <c r="E49" s="5" t="n">
        <v>21.7</v>
      </c>
      <c r="F49" s="6" t="n">
        <v>27.6</v>
      </c>
      <c r="G49" s="5" t="s">
        <v>117</v>
      </c>
      <c r="H49" s="5" t="n">
        <v>2.02</v>
      </c>
      <c r="I49" s="5"/>
      <c r="J49" s="12" t="n">
        <f aca="false">165.4*H49+171.1</f>
        <v>505.208</v>
      </c>
      <c r="K49" s="12"/>
      <c r="N49" s="90"/>
      <c r="O49" s="49" t="s">
        <v>150</v>
      </c>
      <c r="Z49" s="17"/>
      <c r="AA49" s="17"/>
    </row>
    <row r="50" s="12" customFormat="true" ht="13.8" hidden="false" customHeight="false" outlineLevel="0" collapsed="false">
      <c r="A50" s="11" t="s">
        <v>16</v>
      </c>
      <c r="C50" s="6"/>
      <c r="D50" s="6"/>
      <c r="E50" s="5"/>
      <c r="F50" s="6"/>
      <c r="G50" s="5"/>
      <c r="H50" s="13" t="n">
        <v>2.8</v>
      </c>
      <c r="I50" s="13"/>
      <c r="J50" s="12" t="n">
        <f aca="false">165.4*H50+171.1</f>
        <v>634.22</v>
      </c>
      <c r="L50" s="14" t="n">
        <f aca="false">J50-J49</f>
        <v>129.012</v>
      </c>
      <c r="M50" s="14"/>
      <c r="N50" s="90"/>
      <c r="Z50" s="39"/>
      <c r="AA50" s="17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2" customFormat="true" ht="13.8" hidden="false" customHeight="false" outlineLevel="0" collapsed="false">
      <c r="A51" s="1" t="n">
        <v>300871</v>
      </c>
      <c r="C51" s="6" t="n">
        <v>50</v>
      </c>
      <c r="D51" s="6" t="n">
        <v>200</v>
      </c>
      <c r="E51" s="5" t="n">
        <v>21.7</v>
      </c>
      <c r="F51" s="6" t="n">
        <v>27.6</v>
      </c>
      <c r="G51" s="5" t="s">
        <v>117</v>
      </c>
      <c r="H51" s="5" t="n">
        <v>1.66</v>
      </c>
      <c r="I51" s="5"/>
      <c r="J51" s="12" t="n">
        <f aca="false">165.4*H51+171.1</f>
        <v>445.664</v>
      </c>
      <c r="K51" s="12"/>
      <c r="N51" s="90"/>
      <c r="O51" s="2" t="s">
        <v>151</v>
      </c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12" customFormat="true" ht="13.8" hidden="false" customHeight="false" outlineLevel="0" collapsed="false">
      <c r="A52" s="11" t="s">
        <v>16</v>
      </c>
      <c r="C52" s="6"/>
      <c r="D52" s="6"/>
      <c r="E52" s="5"/>
      <c r="F52" s="6"/>
      <c r="G52" s="5"/>
      <c r="H52" s="13" t="n">
        <v>2.51</v>
      </c>
      <c r="I52" s="13"/>
      <c r="J52" s="12" t="n">
        <f aca="false">165.4*H52+171.1</f>
        <v>586.254</v>
      </c>
      <c r="L52" s="14" t="n">
        <f aca="false">J52-J51</f>
        <v>140.59</v>
      </c>
      <c r="M52" s="14"/>
      <c r="N52" s="9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2" customFormat="true" ht="13.8" hidden="false" customHeight="false" outlineLevel="0" collapsed="false">
      <c r="A53" s="1" t="n">
        <v>300872</v>
      </c>
      <c r="C53" s="6" t="n">
        <v>50</v>
      </c>
      <c r="D53" s="6" t="n">
        <v>200</v>
      </c>
      <c r="E53" s="5" t="n">
        <v>21.7</v>
      </c>
      <c r="F53" s="6" t="n">
        <v>27.6</v>
      </c>
      <c r="G53" s="5" t="s">
        <v>117</v>
      </c>
      <c r="H53" s="5" t="n">
        <v>1.43</v>
      </c>
      <c r="I53" s="5"/>
      <c r="J53" s="12" t="n">
        <f aca="false">165.4*H53+171.1</f>
        <v>407.622</v>
      </c>
      <c r="K53" s="12"/>
      <c r="N53" s="90"/>
      <c r="O53" s="2" t="s">
        <v>152</v>
      </c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12" customFormat="true" ht="13.8" hidden="false" customHeight="false" outlineLevel="0" collapsed="false">
      <c r="A54" s="11" t="s">
        <v>16</v>
      </c>
      <c r="C54" s="6"/>
      <c r="D54" s="6"/>
      <c r="E54" s="5"/>
      <c r="F54" s="6"/>
      <c r="G54" s="5"/>
      <c r="H54" s="13" t="n">
        <v>2.3</v>
      </c>
      <c r="I54" s="13"/>
      <c r="J54" s="12" t="n">
        <f aca="false">165.4*H54+171.1</f>
        <v>551.52</v>
      </c>
      <c r="L54" s="14" t="n">
        <f aca="false">J54-J53</f>
        <v>143.898</v>
      </c>
      <c r="M54" s="14"/>
      <c r="N54" s="9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2" customFormat="true" ht="13.8" hidden="false" customHeight="false" outlineLevel="0" collapsed="false">
      <c r="A55" s="91" t="s">
        <v>148</v>
      </c>
      <c r="B55" s="12" t="n">
        <v>43</v>
      </c>
      <c r="C55" s="5"/>
      <c r="E55" s="5"/>
      <c r="F55" s="5"/>
      <c r="N55" s="90"/>
      <c r="O55" s="2" t="s">
        <v>153</v>
      </c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12" customFormat="true" ht="13.8" hidden="false" customHeight="false" outlineLevel="0" collapsed="false">
      <c r="A56" s="1" t="n">
        <v>300971</v>
      </c>
      <c r="B56" s="2"/>
      <c r="C56" s="6" t="n">
        <v>50</v>
      </c>
      <c r="D56" s="6" t="n">
        <v>200</v>
      </c>
      <c r="E56" s="5" t="n">
        <v>21.7</v>
      </c>
      <c r="F56" s="6" t="n">
        <v>27.6</v>
      </c>
      <c r="G56" s="5" t="s">
        <v>117</v>
      </c>
      <c r="H56" s="5" t="n">
        <v>2.18</v>
      </c>
      <c r="I56" s="5"/>
      <c r="J56" s="12" t="n">
        <f aca="false">165.4*H56+171.1</f>
        <v>531.672</v>
      </c>
      <c r="N56" s="90"/>
      <c r="O56" s="12" t="s">
        <v>154</v>
      </c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2" customFormat="true" ht="13.8" hidden="false" customHeight="false" outlineLevel="0" collapsed="false">
      <c r="A57" s="11" t="s">
        <v>16</v>
      </c>
      <c r="B57" s="12"/>
      <c r="C57" s="6"/>
      <c r="D57" s="6"/>
      <c r="E57" s="5"/>
      <c r="F57" s="6"/>
      <c r="G57" s="5"/>
      <c r="H57" s="13" t="n">
        <v>2.92</v>
      </c>
      <c r="I57" s="13"/>
      <c r="J57" s="12" t="n">
        <f aca="false">165.4*H57+171.1</f>
        <v>654.068</v>
      </c>
      <c r="K57" s="12"/>
      <c r="L57" s="14" t="n">
        <f aca="false">J57-J56</f>
        <v>122.396</v>
      </c>
      <c r="M57" s="14"/>
      <c r="N57" s="9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12" customFormat="true" ht="13.8" hidden="false" customHeight="false" outlineLevel="0" collapsed="false">
      <c r="A58" s="1" t="n">
        <v>300972</v>
      </c>
      <c r="B58" s="2"/>
      <c r="C58" s="6" t="n">
        <v>50</v>
      </c>
      <c r="D58" s="6" t="n">
        <v>200</v>
      </c>
      <c r="E58" s="5" t="n">
        <v>21.7</v>
      </c>
      <c r="F58" s="6" t="n">
        <v>27.6</v>
      </c>
      <c r="G58" s="5" t="s">
        <v>117</v>
      </c>
      <c r="H58" s="5" t="n">
        <v>1.838</v>
      </c>
      <c r="I58" s="5"/>
      <c r="J58" s="12" t="n">
        <f aca="false">165.4*H58+171.1</f>
        <v>475.1052</v>
      </c>
      <c r="N58" s="90"/>
      <c r="O58" s="12" t="s">
        <v>155</v>
      </c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2" customFormat="true" ht="13.8" hidden="false" customHeight="false" outlineLevel="0" collapsed="false">
      <c r="A59" s="11" t="s">
        <v>16</v>
      </c>
      <c r="B59" s="12"/>
      <c r="C59" s="6"/>
      <c r="D59" s="6"/>
      <c r="E59" s="5"/>
      <c r="F59" s="6"/>
      <c r="G59" s="5"/>
      <c r="H59" s="13" t="n">
        <v>2.62</v>
      </c>
      <c r="I59" s="13"/>
      <c r="J59" s="12" t="n">
        <f aca="false">165.4*H59+171.1</f>
        <v>604.448</v>
      </c>
      <c r="K59" s="12"/>
      <c r="L59" s="14" t="n">
        <f aca="false">J59-J58</f>
        <v>129.3428</v>
      </c>
      <c r="M59" s="14"/>
      <c r="N59" s="9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12" customFormat="true" ht="13.8" hidden="false" customHeight="false" outlineLevel="0" collapsed="false">
      <c r="A60" s="1" t="n">
        <v>300973</v>
      </c>
      <c r="B60" s="2"/>
      <c r="C60" s="6" t="n">
        <v>50</v>
      </c>
      <c r="D60" s="6" t="n">
        <v>200</v>
      </c>
      <c r="E60" s="5" t="n">
        <v>21.7</v>
      </c>
      <c r="F60" s="6" t="n">
        <v>27.6</v>
      </c>
      <c r="G60" s="5" t="s">
        <v>117</v>
      </c>
      <c r="H60" s="5" t="n">
        <v>1.24</v>
      </c>
      <c r="I60" s="5"/>
      <c r="J60" s="12" t="n">
        <f aca="false">162.5*H60+166.7</f>
        <v>368.2</v>
      </c>
      <c r="N60" s="9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2" customFormat="true" ht="13.8" hidden="false" customHeight="false" outlineLevel="0" collapsed="false">
      <c r="A61" s="11" t="s">
        <v>16</v>
      </c>
      <c r="B61" s="12"/>
      <c r="C61" s="6"/>
      <c r="D61" s="6"/>
      <c r="E61" s="5"/>
      <c r="F61" s="6"/>
      <c r="G61" s="5"/>
      <c r="H61" s="13" t="n">
        <v>2.3</v>
      </c>
      <c r="I61" s="13"/>
      <c r="J61" s="12" t="n">
        <f aca="false">162.5*H61+166.7</f>
        <v>540.45</v>
      </c>
      <c r="K61" s="12"/>
      <c r="L61" s="14" t="n">
        <f aca="false">J61-J60</f>
        <v>172.25</v>
      </c>
      <c r="M61" s="14"/>
      <c r="N61" s="9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64" customFormat="true" ht="13.8" hidden="false" customHeight="false" outlineLevel="0" collapsed="false">
      <c r="A62" s="91" t="s">
        <v>156</v>
      </c>
      <c r="B62" s="12" t="n">
        <v>43</v>
      </c>
      <c r="C62" s="5"/>
      <c r="D62" s="2"/>
      <c r="E62" s="5"/>
      <c r="F62" s="5"/>
      <c r="G62" s="2"/>
      <c r="H62" s="2"/>
      <c r="I62" s="2"/>
      <c r="J62" s="2"/>
      <c r="K62" s="2"/>
      <c r="L62" s="2"/>
      <c r="M62" s="2"/>
      <c r="N62" s="9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2" customFormat="true" ht="13.8" hidden="false" customHeight="false" outlineLevel="0" collapsed="false">
      <c r="A63" s="1" t="n">
        <v>301072</v>
      </c>
      <c r="C63" s="6" t="n">
        <v>50</v>
      </c>
      <c r="D63" s="6" t="n">
        <v>200</v>
      </c>
      <c r="E63" s="5" t="n">
        <v>21.7</v>
      </c>
      <c r="F63" s="6" t="n">
        <v>27.6</v>
      </c>
      <c r="G63" s="5" t="s">
        <v>117</v>
      </c>
      <c r="H63" s="5" t="n">
        <v>2.01</v>
      </c>
      <c r="I63" s="5"/>
      <c r="J63" s="12" t="n">
        <f aca="false">165.4*H63+171.1</f>
        <v>503.554</v>
      </c>
      <c r="K63" s="12"/>
      <c r="N63" s="90"/>
      <c r="O63" s="12" t="s">
        <v>157</v>
      </c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12" customFormat="true" ht="13.8" hidden="false" customHeight="false" outlineLevel="0" collapsed="false">
      <c r="A64" s="11" t="s">
        <v>16</v>
      </c>
      <c r="C64" s="6"/>
      <c r="D64" s="6"/>
      <c r="E64" s="5"/>
      <c r="F64" s="6"/>
      <c r="G64" s="5"/>
      <c r="H64" s="13" t="n">
        <v>3.05</v>
      </c>
      <c r="I64" s="13"/>
      <c r="J64" s="12" t="n">
        <f aca="false">165.4*H64+171.1</f>
        <v>675.57</v>
      </c>
      <c r="L64" s="14" t="n">
        <f aca="false">J64-J63</f>
        <v>172.016</v>
      </c>
      <c r="M64" s="14"/>
      <c r="N64" s="90"/>
      <c r="O64" s="2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2" customFormat="true" ht="13.8" hidden="false" customHeight="false" outlineLevel="0" collapsed="false">
      <c r="A65" s="1" t="n">
        <v>301073</v>
      </c>
      <c r="C65" s="6" t="n">
        <v>50</v>
      </c>
      <c r="D65" s="6" t="n">
        <v>200</v>
      </c>
      <c r="E65" s="5" t="n">
        <v>21.7</v>
      </c>
      <c r="F65" s="6" t="n">
        <v>27.6</v>
      </c>
      <c r="G65" s="5" t="s">
        <v>117</v>
      </c>
      <c r="H65" s="5" t="n">
        <v>1.745</v>
      </c>
      <c r="I65" s="5"/>
      <c r="J65" s="12" t="n">
        <f aca="false">165.4*H65+171.1</f>
        <v>459.723</v>
      </c>
      <c r="K65" s="12"/>
      <c r="N65" s="90"/>
      <c r="O65" s="12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12" customFormat="true" ht="13.8" hidden="false" customHeight="false" outlineLevel="0" collapsed="false">
      <c r="A66" s="11" t="s">
        <v>16</v>
      </c>
      <c r="C66" s="6"/>
      <c r="D66" s="6"/>
      <c r="E66" s="5"/>
      <c r="F66" s="6"/>
      <c r="G66" s="5"/>
      <c r="H66" s="13" t="n">
        <v>2.79</v>
      </c>
      <c r="I66" s="13"/>
      <c r="J66" s="12" t="n">
        <f aca="false">165.4*H66+171.1</f>
        <v>632.566</v>
      </c>
      <c r="L66" s="14" t="n">
        <f aca="false">J66-J65</f>
        <v>172.843</v>
      </c>
      <c r="M66" s="14"/>
      <c r="N66" s="90"/>
      <c r="O66" s="2" t="s">
        <v>141</v>
      </c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2" customFormat="true" ht="13.8" hidden="false" customHeight="false" outlineLevel="0" collapsed="false">
      <c r="A67" s="1" t="n">
        <v>301074</v>
      </c>
      <c r="C67" s="6" t="n">
        <v>50</v>
      </c>
      <c r="D67" s="6" t="n">
        <v>200</v>
      </c>
      <c r="E67" s="5" t="n">
        <v>21.7</v>
      </c>
      <c r="F67" s="6" t="n">
        <v>27.6</v>
      </c>
      <c r="G67" s="5" t="s">
        <v>117</v>
      </c>
      <c r="H67" s="5" t="n">
        <v>1.3</v>
      </c>
      <c r="I67" s="5"/>
      <c r="J67" s="2" t="n">
        <f aca="false">162.5*H67+166.7</f>
        <v>377.95</v>
      </c>
      <c r="N67" s="90"/>
      <c r="O67" s="12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2" customFormat="true" ht="13.8" hidden="false" customHeight="false" outlineLevel="0" collapsed="false">
      <c r="A68" s="11" t="s">
        <v>16</v>
      </c>
      <c r="C68" s="6"/>
      <c r="D68" s="6"/>
      <c r="E68" s="5"/>
      <c r="F68" s="6"/>
      <c r="G68" s="5"/>
      <c r="H68" s="13" t="n">
        <v>2.34</v>
      </c>
      <c r="I68" s="13"/>
      <c r="J68" s="12" t="n">
        <f aca="false">162.5*H68+166.7</f>
        <v>546.95</v>
      </c>
      <c r="L68" s="14" t="n">
        <f aca="false">J68-J67</f>
        <v>169</v>
      </c>
      <c r="M68" s="14"/>
      <c r="N68" s="90"/>
      <c r="O68" s="2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2" customFormat="true" ht="13.8" hidden="false" customHeight="false" outlineLevel="0" collapsed="false">
      <c r="A69" s="91" t="s">
        <v>156</v>
      </c>
      <c r="B69" s="12" t="n">
        <v>43</v>
      </c>
      <c r="C69" s="5"/>
      <c r="E69" s="5"/>
      <c r="F69" s="5"/>
      <c r="N69" s="90"/>
      <c r="O69" s="64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2" customFormat="true" ht="13.8" hidden="false" customHeight="false" outlineLevel="0" collapsed="false">
      <c r="A70" s="1" t="n">
        <v>301173</v>
      </c>
      <c r="B70" s="2"/>
      <c r="C70" s="6" t="n">
        <v>50</v>
      </c>
      <c r="D70" s="6" t="n">
        <v>200</v>
      </c>
      <c r="E70" s="5" t="n">
        <v>21.7</v>
      </c>
      <c r="F70" s="6" t="n">
        <v>27.6</v>
      </c>
      <c r="G70" s="5" t="s">
        <v>117</v>
      </c>
      <c r="H70" s="5" t="n">
        <v>2.01</v>
      </c>
      <c r="I70" s="5"/>
      <c r="J70" s="12" t="n">
        <f aca="false">165.4*H70+171.1</f>
        <v>503.554</v>
      </c>
      <c r="N70" s="90"/>
      <c r="O70" s="12" t="s">
        <v>158</v>
      </c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2" customFormat="true" ht="13.8" hidden="false" customHeight="false" outlineLevel="0" collapsed="false">
      <c r="A71" s="11" t="s">
        <v>16</v>
      </c>
      <c r="B71" s="12"/>
      <c r="C71" s="6"/>
      <c r="D71" s="6"/>
      <c r="E71" s="5"/>
      <c r="F71" s="6"/>
      <c r="G71" s="5"/>
      <c r="H71" s="13" t="n">
        <v>3.02</v>
      </c>
      <c r="I71" s="13"/>
      <c r="J71" s="12" t="n">
        <f aca="false">165.4*H71+171.1</f>
        <v>670.608</v>
      </c>
      <c r="K71" s="12"/>
      <c r="L71" s="14" t="n">
        <f aca="false">J71-J70</f>
        <v>167.054</v>
      </c>
      <c r="M71" s="14"/>
      <c r="N71" s="9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12" customFormat="true" ht="13.8" hidden="false" customHeight="false" outlineLevel="0" collapsed="false">
      <c r="A72" s="1" t="n">
        <v>301174</v>
      </c>
      <c r="B72" s="2"/>
      <c r="C72" s="6" t="n">
        <v>50</v>
      </c>
      <c r="D72" s="6" t="n">
        <v>200</v>
      </c>
      <c r="E72" s="5" t="n">
        <v>21.7</v>
      </c>
      <c r="F72" s="6" t="n">
        <v>27.6</v>
      </c>
      <c r="G72" s="5" t="s">
        <v>117</v>
      </c>
      <c r="H72" s="5" t="n">
        <v>1.74</v>
      </c>
      <c r="I72" s="5"/>
      <c r="J72" s="12" t="n">
        <f aca="false">165.4*H72+171.1</f>
        <v>458.896</v>
      </c>
      <c r="N72" s="90"/>
      <c r="O72" s="12" t="s">
        <v>141</v>
      </c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2" customFormat="true" ht="13.8" hidden="false" customHeight="false" outlineLevel="0" collapsed="false">
      <c r="A73" s="11" t="s">
        <v>16</v>
      </c>
      <c r="B73" s="12"/>
      <c r="C73" s="6"/>
      <c r="D73" s="6"/>
      <c r="E73" s="5"/>
      <c r="F73" s="6"/>
      <c r="G73" s="5"/>
      <c r="H73" s="13" t="n">
        <v>2.79</v>
      </c>
      <c r="I73" s="13"/>
      <c r="J73" s="12" t="n">
        <f aca="false">165.4*H73+171.1</f>
        <v>632.566</v>
      </c>
      <c r="K73" s="12"/>
      <c r="L73" s="14" t="n">
        <f aca="false">J73-J72</f>
        <v>173.67</v>
      </c>
      <c r="M73" s="14"/>
      <c r="N73" s="9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12" customFormat="true" ht="13.8" hidden="false" customHeight="false" outlineLevel="0" collapsed="false">
      <c r="A74" s="1" t="n">
        <v>301175</v>
      </c>
      <c r="B74" s="2"/>
      <c r="C74" s="6" t="n">
        <v>50</v>
      </c>
      <c r="D74" s="6" t="n">
        <v>200</v>
      </c>
      <c r="E74" s="5" t="n">
        <v>21.7</v>
      </c>
      <c r="F74" s="6" t="n">
        <v>27.6</v>
      </c>
      <c r="G74" s="5" t="s">
        <v>117</v>
      </c>
      <c r="H74" s="5" t="n">
        <v>1.39</v>
      </c>
      <c r="I74" s="5"/>
      <c r="J74" s="12" t="n">
        <f aca="false">162.5*H74+166.7</f>
        <v>392.575</v>
      </c>
      <c r="N74" s="9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2" customFormat="true" ht="13.8" hidden="false" customHeight="false" outlineLevel="0" collapsed="false">
      <c r="A75" s="11" t="s">
        <v>16</v>
      </c>
      <c r="B75" s="12"/>
      <c r="C75" s="6"/>
      <c r="D75" s="6"/>
      <c r="E75" s="5"/>
      <c r="F75" s="6"/>
      <c r="G75" s="5"/>
      <c r="H75" s="13" t="n">
        <v>2.44</v>
      </c>
      <c r="I75" s="13"/>
      <c r="J75" s="12" t="n">
        <f aca="false">162.5*H75+166.7</f>
        <v>563.2</v>
      </c>
      <c r="K75" s="12"/>
      <c r="L75" s="14" t="n">
        <f aca="false">J75-J74</f>
        <v>170.625</v>
      </c>
      <c r="M75" s="14"/>
      <c r="N75" s="9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12" customFormat="true" ht="13.8" hidden="false" customHeight="false" outlineLevel="0" collapsed="false">
      <c r="A76" s="91" t="s">
        <v>159</v>
      </c>
      <c r="B76" s="12" t="n">
        <v>43</v>
      </c>
      <c r="C76" s="5"/>
      <c r="D76" s="2"/>
      <c r="E76" s="5"/>
      <c r="F76" s="5"/>
      <c r="G76" s="2"/>
      <c r="H76" s="2"/>
      <c r="I76" s="2"/>
      <c r="J76" s="2"/>
      <c r="K76" s="2"/>
      <c r="L76" s="2"/>
      <c r="M76" s="2"/>
      <c r="N76" s="90"/>
      <c r="O76" s="64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2" customFormat="true" ht="13.8" hidden="false" customHeight="false" outlineLevel="0" collapsed="false">
      <c r="A77" s="1" t="n">
        <v>301262</v>
      </c>
      <c r="C77" s="6" t="n">
        <v>50</v>
      </c>
      <c r="D77" s="6" t="n">
        <v>200</v>
      </c>
      <c r="E77" s="5" t="n">
        <v>21.7</v>
      </c>
      <c r="F77" s="6" t="n">
        <v>27.6</v>
      </c>
      <c r="G77" s="5" t="s">
        <v>117</v>
      </c>
      <c r="H77" s="5" t="n">
        <v>2.01</v>
      </c>
      <c r="I77" s="5"/>
      <c r="J77" s="12" t="n">
        <f aca="false">165.4*H77+171.1</f>
        <v>503.554</v>
      </c>
      <c r="K77" s="12"/>
      <c r="N77" s="90"/>
      <c r="O77" s="12" t="s">
        <v>160</v>
      </c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12" customFormat="true" ht="13.8" hidden="false" customHeight="false" outlineLevel="0" collapsed="false">
      <c r="A78" s="11" t="s">
        <v>16</v>
      </c>
      <c r="C78" s="6"/>
      <c r="D78" s="6"/>
      <c r="E78" s="5"/>
      <c r="F78" s="6"/>
      <c r="G78" s="5"/>
      <c r="H78" s="13" t="n">
        <v>3.02</v>
      </c>
      <c r="I78" s="13"/>
      <c r="J78" s="12" t="n">
        <f aca="false">165.4*H78+171.1</f>
        <v>670.608</v>
      </c>
      <c r="L78" s="14" t="n">
        <f aca="false">J78-J77</f>
        <v>167.054</v>
      </c>
      <c r="M78" s="14"/>
      <c r="N78" s="90"/>
      <c r="O78" s="2" t="s">
        <v>161</v>
      </c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2" customFormat="true" ht="13.8" hidden="false" customHeight="false" outlineLevel="0" collapsed="false">
      <c r="A79" s="1" t="n">
        <v>301263</v>
      </c>
      <c r="C79" s="6" t="n">
        <v>50</v>
      </c>
      <c r="D79" s="6" t="n">
        <v>200</v>
      </c>
      <c r="E79" s="5" t="n">
        <v>21.7</v>
      </c>
      <c r="F79" s="6" t="n">
        <v>27.6</v>
      </c>
      <c r="G79" s="5" t="s">
        <v>117</v>
      </c>
      <c r="H79" s="5" t="n">
        <v>1.46</v>
      </c>
      <c r="I79" s="5"/>
      <c r="J79" s="12" t="n">
        <f aca="false">165.4*H79+171.1</f>
        <v>412.584</v>
      </c>
      <c r="K79" s="12"/>
      <c r="N79" s="90"/>
      <c r="O79" s="12" t="s">
        <v>162</v>
      </c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12" customFormat="true" ht="13.8" hidden="false" customHeight="false" outlineLevel="0" collapsed="false">
      <c r="A80" s="11" t="s">
        <v>16</v>
      </c>
      <c r="C80" s="6"/>
      <c r="D80" s="6"/>
      <c r="E80" s="5"/>
      <c r="F80" s="6"/>
      <c r="G80" s="5"/>
      <c r="H80" s="13" t="n">
        <v>2.46</v>
      </c>
      <c r="I80" s="13"/>
      <c r="J80" s="12" t="n">
        <f aca="false">165.4*H80+171.1</f>
        <v>577.984</v>
      </c>
      <c r="L80" s="14" t="n">
        <f aca="false">J80-J79</f>
        <v>165.4</v>
      </c>
      <c r="M80" s="14"/>
      <c r="N80" s="90"/>
      <c r="O80" s="2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2" customFormat="true" ht="15.65" hidden="false" customHeight="false" outlineLevel="0" collapsed="false">
      <c r="A81" s="95"/>
      <c r="B81" s="2" t="n">
        <f aca="false">301263-300769-4</f>
        <v>490</v>
      </c>
      <c r="C81" s="5"/>
      <c r="D81" s="5"/>
      <c r="E81" s="93" t="s">
        <v>163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12" customFormat="true" ht="13.8" hidden="false" customHeight="false" outlineLevel="0" collapsed="false">
      <c r="A82" s="1" t="n">
        <v>301264</v>
      </c>
      <c r="B82" s="2"/>
      <c r="C82" s="6" t="n">
        <v>100</v>
      </c>
      <c r="D82" s="6" t="n">
        <v>200</v>
      </c>
      <c r="E82" s="5" t="n">
        <v>20</v>
      </c>
      <c r="F82" s="6" t="n">
        <v>24.5</v>
      </c>
      <c r="G82" s="5" t="n">
        <v>0</v>
      </c>
      <c r="H82" s="5" t="n">
        <v>2.03</v>
      </c>
      <c r="I82" s="5"/>
      <c r="J82" s="12" t="n">
        <f aca="false">165.4*H82+171.1</f>
        <v>506.862</v>
      </c>
      <c r="K82" s="12" t="n">
        <f aca="false">(I82+3.64)/0.0091</f>
        <v>400</v>
      </c>
      <c r="N82" s="25"/>
      <c r="O82" s="12" t="s">
        <v>164</v>
      </c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2" customFormat="true" ht="13.8" hidden="false" customHeight="false" outlineLevel="0" collapsed="false">
      <c r="A83" s="11" t="s">
        <v>16</v>
      </c>
      <c r="B83" s="12"/>
      <c r="C83" s="6"/>
      <c r="D83" s="6"/>
      <c r="E83" s="5"/>
      <c r="F83" s="6"/>
      <c r="G83" s="5"/>
      <c r="H83" s="13" t="n">
        <v>3.3</v>
      </c>
      <c r="I83" s="13"/>
      <c r="J83" s="12" t="n">
        <f aca="false">165.4*H83+171.1</f>
        <v>716.92</v>
      </c>
      <c r="K83" s="12" t="n">
        <f aca="false">(I83+3.64)/0.0091</f>
        <v>400</v>
      </c>
      <c r="L83" s="14" t="n">
        <f aca="false">J83-J82</f>
        <v>210.058</v>
      </c>
      <c r="M83" s="14"/>
      <c r="N83" s="25"/>
      <c r="O83" s="2" t="s">
        <v>165</v>
      </c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12" customFormat="true" ht="13.8" hidden="false" customHeight="false" outlineLevel="0" collapsed="false">
      <c r="A84" s="1" t="n">
        <v>301265</v>
      </c>
      <c r="B84" s="2"/>
      <c r="C84" s="6" t="n">
        <v>100</v>
      </c>
      <c r="D84" s="6" t="n">
        <v>200</v>
      </c>
      <c r="E84" s="5" t="n">
        <v>20</v>
      </c>
      <c r="F84" s="6" t="n">
        <v>24.5</v>
      </c>
      <c r="G84" s="5" t="n">
        <v>0</v>
      </c>
      <c r="H84" s="5" t="n">
        <v>2.1</v>
      </c>
      <c r="I84" s="5"/>
      <c r="J84" s="12" t="n">
        <f aca="false">165.4*H84+171.1</f>
        <v>518.44</v>
      </c>
      <c r="K84" s="12" t="n">
        <f aca="false">(I84+3.64)/0.0091</f>
        <v>400</v>
      </c>
      <c r="N84" s="25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2" customFormat="true" ht="13.8" hidden="false" customHeight="false" outlineLevel="0" collapsed="false">
      <c r="A85" s="11" t="s">
        <v>16</v>
      </c>
      <c r="B85" s="12"/>
      <c r="C85" s="6"/>
      <c r="D85" s="6"/>
      <c r="E85" s="5"/>
      <c r="F85" s="6"/>
      <c r="G85" s="5"/>
      <c r="H85" s="13" t="n">
        <v>3.4</v>
      </c>
      <c r="I85" s="13"/>
      <c r="J85" s="12" t="n">
        <f aca="false">165.4*H85+171.1</f>
        <v>733.46</v>
      </c>
      <c r="K85" s="12" t="n">
        <f aca="false">(I85+3.64)/0.0091</f>
        <v>400</v>
      </c>
      <c r="L85" s="14" t="n">
        <f aca="false">J85-J84</f>
        <v>215.02</v>
      </c>
      <c r="M85" s="14"/>
      <c r="N85" s="25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12" customFormat="true" ht="13.8" hidden="false" customHeight="false" outlineLevel="0" collapsed="false">
      <c r="A86" s="91" t="s">
        <v>166</v>
      </c>
      <c r="B86" s="12" t="n">
        <v>38</v>
      </c>
      <c r="C86" s="5"/>
      <c r="D86" s="5"/>
      <c r="E86" s="5"/>
      <c r="F86" s="5"/>
      <c r="G86" s="5"/>
      <c r="N86" s="25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2" customFormat="true" ht="13.8" hidden="false" customHeight="false" outlineLevel="0" collapsed="false">
      <c r="A87" s="1" t="n">
        <v>301278</v>
      </c>
      <c r="B87" s="5"/>
      <c r="C87" s="5"/>
      <c r="D87" s="5"/>
      <c r="E87" s="5"/>
      <c r="F87" s="5"/>
      <c r="G87" s="5"/>
      <c r="N87" s="25"/>
      <c r="O87" s="2" t="s">
        <v>167</v>
      </c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12" customFormat="true" ht="13.8" hidden="false" customHeight="false" outlineLevel="0" collapsed="false">
      <c r="A88" s="91" t="s">
        <v>168</v>
      </c>
      <c r="B88" s="12" t="n">
        <v>38</v>
      </c>
      <c r="C88" s="5"/>
      <c r="D88" s="5"/>
      <c r="E88" s="5"/>
      <c r="F88" s="5"/>
      <c r="G88" s="5"/>
      <c r="N88" s="25"/>
      <c r="O88" s="12" t="s">
        <v>169</v>
      </c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2" customFormat="true" ht="13.8" hidden="false" customHeight="false" outlineLevel="0" collapsed="false">
      <c r="A89" s="1" t="n">
        <v>301381</v>
      </c>
      <c r="C89" s="6" t="n">
        <v>100</v>
      </c>
      <c r="D89" s="6" t="n">
        <v>200</v>
      </c>
      <c r="E89" s="5" t="n">
        <v>20</v>
      </c>
      <c r="F89" s="6" t="n">
        <v>24.5</v>
      </c>
      <c r="G89" s="5" t="n">
        <v>0</v>
      </c>
      <c r="H89" s="5" t="n">
        <v>2.54</v>
      </c>
      <c r="I89" s="5"/>
      <c r="J89" s="12" t="n">
        <f aca="false">165.4*H89+171.1</f>
        <v>591.216</v>
      </c>
      <c r="K89" s="12" t="n">
        <f aca="false">(I89+3.64)/0.0091</f>
        <v>400</v>
      </c>
      <c r="N89" s="25"/>
      <c r="O89" s="12" t="s">
        <v>170</v>
      </c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s="12" customFormat="true" ht="13.8" hidden="false" customHeight="false" outlineLevel="0" collapsed="false">
      <c r="A90" s="11" t="s">
        <v>16</v>
      </c>
      <c r="C90" s="6"/>
      <c r="D90" s="6"/>
      <c r="E90" s="5"/>
      <c r="F90" s="6"/>
      <c r="G90" s="5"/>
      <c r="H90" s="13" t="n">
        <v>3.75</v>
      </c>
      <c r="I90" s="13"/>
      <c r="J90" s="12" t="n">
        <f aca="false">165.4*H90+171.1</f>
        <v>791.35</v>
      </c>
      <c r="K90" s="12" t="n">
        <f aca="false">(I90+3.64)/0.0091</f>
        <v>400</v>
      </c>
      <c r="L90" s="14" t="n">
        <f aca="false">J90-J89</f>
        <v>200.134</v>
      </c>
      <c r="M90" s="14"/>
      <c r="N90" s="25"/>
      <c r="O90" s="12" t="s">
        <v>171</v>
      </c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2" customFormat="true" ht="13.8" hidden="false" customHeight="false" outlineLevel="0" collapsed="false">
      <c r="A91" s="1" t="n">
        <v>301382</v>
      </c>
      <c r="C91" s="6" t="n">
        <v>100</v>
      </c>
      <c r="D91" s="6" t="n">
        <v>200</v>
      </c>
      <c r="E91" s="5" t="n">
        <v>20</v>
      </c>
      <c r="F91" s="6" t="n">
        <v>24.5</v>
      </c>
      <c r="G91" s="5" t="n">
        <v>0</v>
      </c>
      <c r="H91" s="5"/>
      <c r="I91" s="5"/>
      <c r="J91" s="12" t="n">
        <f aca="false">165.4*H91+171.1</f>
        <v>171.1</v>
      </c>
      <c r="K91" s="12" t="n">
        <f aca="false">(I91+3.64)/0.0091</f>
        <v>400</v>
      </c>
      <c r="N91" s="25"/>
      <c r="O91" s="15" t="s">
        <v>172</v>
      </c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12" customFormat="true" ht="13.8" hidden="false" customHeight="false" outlineLevel="0" collapsed="false">
      <c r="A92" s="11" t="s">
        <v>16</v>
      </c>
      <c r="C92" s="6"/>
      <c r="D92" s="6"/>
      <c r="E92" s="5"/>
      <c r="F92" s="6"/>
      <c r="G92" s="5"/>
      <c r="H92" s="13"/>
      <c r="I92" s="13"/>
      <c r="J92" s="12" t="n">
        <f aca="false">165.4*H92+171.1</f>
        <v>171.1</v>
      </c>
      <c r="K92" s="12" t="n">
        <f aca="false">(I92+3.64)/0.0091</f>
        <v>400</v>
      </c>
      <c r="L92" s="14" t="n">
        <f aca="false">J92-J91</f>
        <v>0</v>
      </c>
      <c r="M92" s="14"/>
      <c r="N92" s="25"/>
      <c r="O92" s="2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s="2" customFormat="true" ht="13.8" hidden="false" customHeight="false" outlineLevel="0" collapsed="false">
      <c r="A93" s="1" t="n">
        <v>301383</v>
      </c>
      <c r="C93" s="6" t="n">
        <v>100</v>
      </c>
      <c r="D93" s="6" t="n">
        <v>200</v>
      </c>
      <c r="E93" s="5" t="n">
        <v>20</v>
      </c>
      <c r="F93" s="6" t="n">
        <v>24.5</v>
      </c>
      <c r="G93" s="5" t="n">
        <v>0</v>
      </c>
      <c r="H93" s="5" t="n">
        <v>1.71</v>
      </c>
      <c r="I93" s="5"/>
      <c r="J93" s="12" t="n">
        <f aca="false">165.4*H93+171.1</f>
        <v>453.934</v>
      </c>
      <c r="K93" s="12" t="n">
        <f aca="false">(I93+3.64)/0.0091</f>
        <v>400</v>
      </c>
      <c r="N93" s="25"/>
      <c r="O93" s="12" t="s">
        <v>173</v>
      </c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s="12" customFormat="true" ht="13.8" hidden="false" customHeight="false" outlineLevel="0" collapsed="false">
      <c r="A94" s="11" t="s">
        <v>16</v>
      </c>
      <c r="C94" s="6"/>
      <c r="D94" s="6"/>
      <c r="E94" s="5"/>
      <c r="F94" s="6"/>
      <c r="G94" s="5"/>
      <c r="H94" s="13" t="n">
        <v>2.96</v>
      </c>
      <c r="I94" s="13"/>
      <c r="J94" s="12" t="n">
        <f aca="false">165.4*H94+171.1</f>
        <v>660.684</v>
      </c>
      <c r="K94" s="12" t="n">
        <f aca="false">(I94+3.64)/0.0091</f>
        <v>400</v>
      </c>
      <c r="L94" s="14" t="n">
        <f aca="false">J94-J93</f>
        <v>206.75</v>
      </c>
      <c r="M94" s="14"/>
      <c r="N94" s="25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12" customFormat="true" ht="13.8" hidden="false" customHeight="false" outlineLevel="0" collapsed="false">
      <c r="A95" s="1" t="n">
        <v>301384</v>
      </c>
      <c r="B95" s="2"/>
      <c r="C95" s="6" t="n">
        <v>100</v>
      </c>
      <c r="D95" s="6" t="n">
        <v>200</v>
      </c>
      <c r="E95" s="5" t="n">
        <v>20</v>
      </c>
      <c r="F95" s="6" t="n">
        <v>24.5</v>
      </c>
      <c r="G95" s="5" t="n">
        <v>0</v>
      </c>
      <c r="H95" s="5" t="n">
        <v>1.56</v>
      </c>
      <c r="I95" s="5"/>
      <c r="J95" s="12" t="n">
        <f aca="false">165.4*H95+171.1</f>
        <v>429.124</v>
      </c>
      <c r="K95" s="12" t="n">
        <f aca="false">(I95+3.64)/0.0091</f>
        <v>400</v>
      </c>
      <c r="N95" s="25"/>
      <c r="O95" s="12" t="s">
        <v>174</v>
      </c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s="12" customFormat="true" ht="13.8" hidden="false" customHeight="false" outlineLevel="0" collapsed="false">
      <c r="A96" s="11" t="s">
        <v>16</v>
      </c>
      <c r="C96" s="6"/>
      <c r="D96" s="6"/>
      <c r="E96" s="5"/>
      <c r="F96" s="6"/>
      <c r="G96" s="5"/>
      <c r="H96" s="13" t="n">
        <v>2.82</v>
      </c>
      <c r="I96" s="13"/>
      <c r="J96" s="12" t="n">
        <f aca="false">165.4*H96+171.1</f>
        <v>637.528</v>
      </c>
      <c r="K96" s="12" t="n">
        <f aca="false">(I96+3.64)/0.0091</f>
        <v>400</v>
      </c>
      <c r="L96" s="14" t="n">
        <f aca="false">J96-J95</f>
        <v>208.404</v>
      </c>
      <c r="M96" s="14"/>
      <c r="N96" s="25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s="12" customFormat="true" ht="13.8" hidden="false" customHeight="false" outlineLevel="0" collapsed="false">
      <c r="A97" s="91" t="s">
        <v>126</v>
      </c>
      <c r="B97" s="12" t="n">
        <v>38</v>
      </c>
      <c r="C97" s="6"/>
      <c r="D97" s="6"/>
      <c r="E97" s="5"/>
      <c r="F97" s="6"/>
      <c r="G97" s="5"/>
      <c r="H97" s="13"/>
      <c r="I97" s="13"/>
      <c r="L97" s="14"/>
      <c r="M97" s="14"/>
      <c r="N97" s="25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2" customFormat="true" ht="13.8" hidden="false" customHeight="false" outlineLevel="0" collapsed="false">
      <c r="A98" s="1" t="n">
        <v>301434</v>
      </c>
      <c r="C98" s="6" t="n">
        <v>100</v>
      </c>
      <c r="D98" s="6" t="n">
        <v>200</v>
      </c>
      <c r="E98" s="5" t="n">
        <v>20</v>
      </c>
      <c r="F98" s="6" t="n">
        <v>24.5</v>
      </c>
      <c r="G98" s="5" t="n">
        <v>0</v>
      </c>
      <c r="H98" s="5"/>
      <c r="I98" s="5"/>
      <c r="J98" s="12"/>
      <c r="K98" s="12"/>
      <c r="N98" s="25"/>
      <c r="O98" s="15" t="s">
        <v>175</v>
      </c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s="12" customFormat="true" ht="13.8" hidden="false" customHeight="false" outlineLevel="0" collapsed="false">
      <c r="A99" s="11" t="s">
        <v>16</v>
      </c>
      <c r="C99" s="6"/>
      <c r="D99" s="6"/>
      <c r="E99" s="5"/>
      <c r="F99" s="6"/>
      <c r="G99" s="5"/>
      <c r="H99" s="13"/>
      <c r="I99" s="13"/>
      <c r="L99" s="14"/>
      <c r="M99" s="14"/>
      <c r="N99" s="25"/>
      <c r="O99" s="12" t="s">
        <v>176</v>
      </c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2" customFormat="true" ht="13.8" hidden="false" customHeight="false" outlineLevel="0" collapsed="false">
      <c r="A100" s="1" t="n">
        <v>301435</v>
      </c>
      <c r="C100" s="6" t="n">
        <v>100</v>
      </c>
      <c r="D100" s="6" t="n">
        <v>200</v>
      </c>
      <c r="E100" s="5" t="n">
        <v>20</v>
      </c>
      <c r="F100" s="6" t="n">
        <v>24.5</v>
      </c>
      <c r="G100" s="5" t="n">
        <v>0</v>
      </c>
      <c r="H100" s="5"/>
      <c r="I100" s="5"/>
      <c r="J100" s="12"/>
      <c r="K100" s="12"/>
      <c r="N100" s="25"/>
      <c r="O100" s="12" t="s">
        <v>177</v>
      </c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s="12" customFormat="true" ht="13.8" hidden="false" customHeight="false" outlineLevel="0" collapsed="false">
      <c r="A101" s="11" t="s">
        <v>16</v>
      </c>
      <c r="C101" s="6"/>
      <c r="D101" s="6"/>
      <c r="E101" s="5"/>
      <c r="F101" s="6"/>
      <c r="G101" s="5"/>
      <c r="H101" s="13"/>
      <c r="I101" s="13"/>
      <c r="L101" s="14"/>
      <c r="M101" s="14"/>
      <c r="N101" s="25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s="2" customFormat="true" ht="13.8" hidden="false" customHeight="false" outlineLevel="0" collapsed="false">
      <c r="A102" s="1" t="n">
        <v>301436</v>
      </c>
      <c r="C102" s="6" t="n">
        <v>100</v>
      </c>
      <c r="D102" s="6" t="n">
        <v>200</v>
      </c>
      <c r="E102" s="5" t="n">
        <v>20</v>
      </c>
      <c r="F102" s="6" t="n">
        <v>24.5</v>
      </c>
      <c r="G102" s="5" t="n">
        <v>0</v>
      </c>
      <c r="H102" s="5" t="n">
        <v>1.96</v>
      </c>
      <c r="I102" s="5"/>
      <c r="J102" s="12" t="n">
        <f aca="false">165.4*H102+171.1</f>
        <v>495.284</v>
      </c>
      <c r="K102" s="12" t="n">
        <f aca="false">(I102+3.64)/0.0091</f>
        <v>400</v>
      </c>
      <c r="N102" s="25"/>
      <c r="O102" s="12" t="s">
        <v>178</v>
      </c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s="12" customFormat="true" ht="13.8" hidden="false" customHeight="false" outlineLevel="0" collapsed="false">
      <c r="A103" s="11" t="s">
        <v>16</v>
      </c>
      <c r="C103" s="6"/>
      <c r="D103" s="6"/>
      <c r="E103" s="5"/>
      <c r="F103" s="6"/>
      <c r="G103" s="5"/>
      <c r="H103" s="13" t="n">
        <v>3.24</v>
      </c>
      <c r="I103" s="13"/>
      <c r="J103" s="12" t="n">
        <f aca="false">165.4*H103+171.1</f>
        <v>706.996</v>
      </c>
      <c r="K103" s="12" t="n">
        <f aca="false">(I103+3.64)/0.0091</f>
        <v>400</v>
      </c>
      <c r="L103" s="14" t="n">
        <f aca="false">J103-J102</f>
        <v>211.712</v>
      </c>
      <c r="M103" s="14"/>
      <c r="N103" s="25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s="2" customFormat="true" ht="13.8" hidden="false" customHeight="false" outlineLevel="0" collapsed="false">
      <c r="A104" s="91" t="s">
        <v>156</v>
      </c>
      <c r="B104" s="12" t="n">
        <v>38</v>
      </c>
      <c r="C104" s="6"/>
      <c r="D104" s="6"/>
      <c r="E104" s="5"/>
      <c r="F104" s="6"/>
      <c r="G104" s="5"/>
      <c r="H104" s="5"/>
      <c r="I104" s="5"/>
      <c r="J104" s="12"/>
      <c r="K104" s="12"/>
      <c r="N104" s="25"/>
      <c r="O104" s="12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s="12" customFormat="true" ht="13.8" hidden="false" customHeight="false" outlineLevel="0" collapsed="false">
      <c r="A105" s="1" t="n">
        <v>301498</v>
      </c>
      <c r="B105" s="2"/>
      <c r="C105" s="6" t="n">
        <v>100</v>
      </c>
      <c r="D105" s="6" t="n">
        <v>200</v>
      </c>
      <c r="E105" s="5" t="n">
        <v>20</v>
      </c>
      <c r="F105" s="6" t="n">
        <v>24.5</v>
      </c>
      <c r="G105" s="5" t="n">
        <v>0</v>
      </c>
      <c r="H105" s="5" t="n">
        <v>3.3</v>
      </c>
      <c r="I105" s="5"/>
      <c r="J105" s="12" t="n">
        <f aca="false">165.4*H105+171.1</f>
        <v>716.92</v>
      </c>
      <c r="K105" s="12" t="n">
        <v>608</v>
      </c>
      <c r="N105" s="25"/>
      <c r="O105" s="12" t="s">
        <v>179</v>
      </c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2" customFormat="true" ht="13.8" hidden="false" customHeight="false" outlineLevel="0" collapsed="false">
      <c r="A106" s="11" t="s">
        <v>16</v>
      </c>
      <c r="B106" s="12"/>
      <c r="C106" s="6"/>
      <c r="D106" s="6"/>
      <c r="E106" s="5"/>
      <c r="F106" s="6"/>
      <c r="G106" s="5"/>
      <c r="H106" s="13" t="n">
        <v>4.47</v>
      </c>
      <c r="I106" s="13"/>
      <c r="J106" s="12" t="n">
        <f aca="false">165.4*H106+171.1</f>
        <v>910.438</v>
      </c>
      <c r="K106" s="12" t="n">
        <v>823</v>
      </c>
      <c r="L106" s="14" t="n">
        <f aca="false">J106-J105</f>
        <v>193.518</v>
      </c>
      <c r="M106" s="14" t="n">
        <f aca="false">K106-K105</f>
        <v>215</v>
      </c>
      <c r="N106" s="25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12" customFormat="true" ht="13.8" hidden="false" customHeight="false" outlineLevel="0" collapsed="false">
      <c r="A107" s="1" t="n">
        <v>301537</v>
      </c>
      <c r="B107" s="2"/>
      <c r="C107" s="6" t="n">
        <v>100</v>
      </c>
      <c r="D107" s="6" t="n">
        <v>200</v>
      </c>
      <c r="E107" s="5" t="n">
        <v>20</v>
      </c>
      <c r="F107" s="6" t="n">
        <v>24.5</v>
      </c>
      <c r="G107" s="5" t="n">
        <v>0</v>
      </c>
      <c r="H107" s="5" t="n">
        <v>2.68</v>
      </c>
      <c r="I107" s="5"/>
      <c r="J107" s="12" t="n">
        <f aca="false">165.4*H107+171.1</f>
        <v>614.372</v>
      </c>
      <c r="N107" s="25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s="2" customFormat="true" ht="13.8" hidden="false" customHeight="false" outlineLevel="0" collapsed="false">
      <c r="A108" s="11" t="s">
        <v>16</v>
      </c>
      <c r="B108" s="12"/>
      <c r="C108" s="6"/>
      <c r="D108" s="6"/>
      <c r="E108" s="5"/>
      <c r="F108" s="6"/>
      <c r="G108" s="5"/>
      <c r="H108" s="13" t="n">
        <v>3.87</v>
      </c>
      <c r="I108" s="13"/>
      <c r="J108" s="12" t="n">
        <f aca="false">165.4*H108+171.1</f>
        <v>811.198</v>
      </c>
      <c r="K108" s="12"/>
      <c r="L108" s="14" t="n">
        <f aca="false">J108-J107</f>
        <v>196.826</v>
      </c>
      <c r="M108" s="14"/>
      <c r="N108" s="25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12" customFormat="true" ht="13.8" hidden="false" customHeight="false" outlineLevel="0" collapsed="false">
      <c r="A109" s="1" t="n">
        <v>301602</v>
      </c>
      <c r="B109" s="5"/>
      <c r="C109" s="6" t="n">
        <v>100</v>
      </c>
      <c r="D109" s="6" t="n">
        <v>200</v>
      </c>
      <c r="E109" s="5"/>
      <c r="F109" s="5"/>
      <c r="G109" s="5"/>
      <c r="N109" s="25"/>
      <c r="O109" s="12" t="s">
        <v>180</v>
      </c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s="2" customFormat="true" ht="17.35" hidden="false" customHeight="false" outlineLevel="0" collapsed="false">
      <c r="A110" s="1"/>
      <c r="B110" s="5" t="n">
        <f aca="false">A109-A82-1</f>
        <v>337</v>
      </c>
      <c r="C110" s="5"/>
      <c r="D110" s="5"/>
      <c r="E110" s="93" t="s">
        <v>181</v>
      </c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12" customFormat="true" ht="13.8" hidden="false" customHeight="false" outlineLevel="0" collapsed="false">
      <c r="A111" s="1" t="n">
        <v>301603</v>
      </c>
      <c r="B111" s="2" t="n">
        <v>50</v>
      </c>
      <c r="C111" s="6" t="n">
        <v>100</v>
      </c>
      <c r="D111" s="6" t="n">
        <v>280</v>
      </c>
      <c r="E111" s="5" t="n">
        <v>22.6</v>
      </c>
      <c r="F111" s="6" t="n">
        <v>27.5</v>
      </c>
      <c r="G111" s="5" t="n">
        <v>0</v>
      </c>
      <c r="H111" s="5" t="n">
        <v>1.76</v>
      </c>
      <c r="I111" s="5"/>
      <c r="J111" s="12" t="n">
        <f aca="false">165.4*H111+171.1</f>
        <v>462.204</v>
      </c>
      <c r="N111" s="25"/>
      <c r="O111" s="12" t="s">
        <v>182</v>
      </c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2" customFormat="true" ht="13.8" hidden="false" customHeight="false" outlineLevel="0" collapsed="false">
      <c r="A112" s="11" t="s">
        <v>16</v>
      </c>
      <c r="B112" s="12"/>
      <c r="C112" s="6"/>
      <c r="D112" s="6"/>
      <c r="E112" s="5"/>
      <c r="F112" s="6"/>
      <c r="G112" s="5"/>
      <c r="H112" s="13" t="n">
        <v>3.6</v>
      </c>
      <c r="I112" s="13"/>
      <c r="J112" s="12" t="n">
        <f aca="false">165.4*H112+171.1</f>
        <v>766.54</v>
      </c>
      <c r="K112" s="12"/>
      <c r="L112" s="14" t="n">
        <f aca="false">J112-J111</f>
        <v>304.336</v>
      </c>
      <c r="M112" s="14"/>
      <c r="N112" s="25"/>
      <c r="O112" s="2" t="s">
        <v>183</v>
      </c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12" customFormat="true" ht="13.8" hidden="false" customHeight="false" outlineLevel="0" collapsed="false">
      <c r="A113" s="1" t="n">
        <v>301604</v>
      </c>
      <c r="B113" s="2" t="n">
        <v>50</v>
      </c>
      <c r="C113" s="6" t="n">
        <v>100</v>
      </c>
      <c r="D113" s="6" t="n">
        <v>280</v>
      </c>
      <c r="E113" s="5" t="n">
        <v>22.6</v>
      </c>
      <c r="F113" s="6" t="n">
        <v>27.5</v>
      </c>
      <c r="G113" s="5" t="n">
        <v>0</v>
      </c>
      <c r="H113" s="5" t="n">
        <v>1.35</v>
      </c>
      <c r="I113" s="5"/>
      <c r="J113" s="12" t="n">
        <f aca="false">165.4*H113+171.1</f>
        <v>394.39</v>
      </c>
      <c r="N113" s="25"/>
      <c r="O113" s="12" t="s">
        <v>184</v>
      </c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2" customFormat="true" ht="13.8" hidden="false" customHeight="false" outlineLevel="0" collapsed="false">
      <c r="A114" s="11" t="s">
        <v>16</v>
      </c>
      <c r="B114" s="12"/>
      <c r="C114" s="6"/>
      <c r="D114" s="6"/>
      <c r="E114" s="5"/>
      <c r="F114" s="6"/>
      <c r="G114" s="5"/>
      <c r="H114" s="13" t="n">
        <v>3.25</v>
      </c>
      <c r="I114" s="13"/>
      <c r="J114" s="12" t="n">
        <f aca="false">165.4*H114+171.1</f>
        <v>708.65</v>
      </c>
      <c r="K114" s="12"/>
      <c r="L114" s="14" t="n">
        <f aca="false">J114-J113</f>
        <v>314.26</v>
      </c>
      <c r="M114" s="14"/>
      <c r="N114" s="25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12" customFormat="true" ht="13.8" hidden="false" customHeight="false" outlineLevel="0" collapsed="false">
      <c r="A115" s="1" t="n">
        <v>301630</v>
      </c>
      <c r="B115" s="2" t="n">
        <v>50</v>
      </c>
      <c r="C115" s="6" t="n">
        <v>100</v>
      </c>
      <c r="D115" s="6" t="n">
        <v>280</v>
      </c>
      <c r="E115" s="5" t="n">
        <v>22.6</v>
      </c>
      <c r="F115" s="6" t="n">
        <v>27.5</v>
      </c>
      <c r="G115" s="5" t="n">
        <v>0</v>
      </c>
      <c r="H115" s="5" t="n">
        <v>2.97</v>
      </c>
      <c r="I115" s="5"/>
      <c r="J115" s="12" t="n">
        <f aca="false">165.4*H115+171.1</f>
        <v>662.338</v>
      </c>
      <c r="N115" s="25"/>
      <c r="O115" s="12" t="s">
        <v>185</v>
      </c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s="2" customFormat="true" ht="13.8" hidden="false" customHeight="false" outlineLevel="0" collapsed="false">
      <c r="A116" s="11" t="s">
        <v>16</v>
      </c>
      <c r="B116" s="12"/>
      <c r="C116" s="6"/>
      <c r="D116" s="6"/>
      <c r="E116" s="5"/>
      <c r="F116" s="6"/>
      <c r="G116" s="5"/>
      <c r="H116" s="13" t="n">
        <v>4.57</v>
      </c>
      <c r="I116" s="13"/>
      <c r="J116" s="12" t="n">
        <f aca="false">165.4*H116+171.1</f>
        <v>926.978</v>
      </c>
      <c r="K116" s="12"/>
      <c r="L116" s="14" t="n">
        <f aca="false">J116-J115</f>
        <v>264.64</v>
      </c>
      <c r="M116" s="14"/>
      <c r="N116" s="25"/>
      <c r="O116" s="2" t="s">
        <v>186</v>
      </c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12" customFormat="true" ht="13.8" hidden="false" customHeight="false" outlineLevel="0" collapsed="false">
      <c r="A117" s="1" t="n">
        <v>301653</v>
      </c>
      <c r="B117" s="2" t="n">
        <v>50</v>
      </c>
      <c r="C117" s="6" t="n">
        <v>100</v>
      </c>
      <c r="D117" s="6" t="n">
        <v>280</v>
      </c>
      <c r="E117" s="5" t="n">
        <v>22.6</v>
      </c>
      <c r="F117" s="6" t="n">
        <v>27.5</v>
      </c>
      <c r="G117" s="5" t="n">
        <v>0</v>
      </c>
      <c r="H117" s="5" t="n">
        <v>3</v>
      </c>
      <c r="I117" s="5"/>
      <c r="J117" s="12" t="n">
        <f aca="false">165.4*H117+171.1</f>
        <v>667.3</v>
      </c>
      <c r="N117" s="25"/>
      <c r="O117" s="12" t="s">
        <v>187</v>
      </c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2" customFormat="true" ht="13.8" hidden="false" customHeight="false" outlineLevel="0" collapsed="false">
      <c r="A118" s="11" t="s">
        <v>16</v>
      </c>
      <c r="B118" s="12"/>
      <c r="C118" s="6"/>
      <c r="D118" s="6"/>
      <c r="E118" s="5"/>
      <c r="F118" s="6"/>
      <c r="G118" s="5"/>
      <c r="H118" s="13" t="n">
        <v>4.59</v>
      </c>
      <c r="I118" s="13"/>
      <c r="J118" s="12" t="n">
        <f aca="false">165.4*H118+171.1</f>
        <v>930.286</v>
      </c>
      <c r="K118" s="12"/>
      <c r="L118" s="14" t="n">
        <f aca="false">J118-J117</f>
        <v>262.986</v>
      </c>
      <c r="M118" s="14"/>
      <c r="N118" s="25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12" customFormat="true" ht="13.8" hidden="false" customHeight="false" outlineLevel="0" collapsed="false">
      <c r="A119" s="1" t="n">
        <v>301654</v>
      </c>
      <c r="B119" s="2" t="n">
        <v>50</v>
      </c>
      <c r="C119" s="6" t="n">
        <v>100</v>
      </c>
      <c r="D119" s="6" t="n">
        <v>280</v>
      </c>
      <c r="E119" s="5" t="n">
        <v>22.6</v>
      </c>
      <c r="F119" s="6" t="n">
        <v>27.5</v>
      </c>
      <c r="G119" s="5" t="n">
        <v>0</v>
      </c>
      <c r="H119" s="5" t="n">
        <v>2.65</v>
      </c>
      <c r="I119" s="5"/>
      <c r="J119" s="12" t="n">
        <f aca="false">165.4*H119+171.1</f>
        <v>609.41</v>
      </c>
      <c r="N119" s="25"/>
      <c r="O119" s="12" t="s">
        <v>188</v>
      </c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s="2" customFormat="true" ht="13.8" hidden="false" customHeight="false" outlineLevel="0" collapsed="false">
      <c r="A120" s="11" t="s">
        <v>16</v>
      </c>
      <c r="B120" s="12"/>
      <c r="C120" s="6"/>
      <c r="D120" s="6"/>
      <c r="E120" s="5"/>
      <c r="F120" s="6"/>
      <c r="G120" s="5"/>
      <c r="H120" s="13" t="n">
        <v>4.31</v>
      </c>
      <c r="I120" s="13"/>
      <c r="J120" s="12" t="n">
        <f aca="false">165.4*H120+171.1</f>
        <v>883.974</v>
      </c>
      <c r="K120" s="12"/>
      <c r="L120" s="14" t="n">
        <f aca="false">J120-J119</f>
        <v>274.564</v>
      </c>
      <c r="M120" s="14"/>
      <c r="N120" s="25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12" customFormat="true" ht="13.8" hidden="false" customHeight="false" outlineLevel="0" collapsed="false">
      <c r="A121" s="1" t="n">
        <v>301655</v>
      </c>
      <c r="B121" s="2" t="n">
        <v>50</v>
      </c>
      <c r="C121" s="6" t="n">
        <v>100</v>
      </c>
      <c r="D121" s="6" t="n">
        <v>280</v>
      </c>
      <c r="E121" s="5" t="n">
        <v>22.6</v>
      </c>
      <c r="F121" s="6" t="n">
        <v>27.5</v>
      </c>
      <c r="G121" s="5" t="n">
        <v>0</v>
      </c>
      <c r="H121" s="5" t="n">
        <v>2.26</v>
      </c>
      <c r="I121" s="5"/>
      <c r="J121" s="12" t="n">
        <f aca="false">165.4*H121+171.1</f>
        <v>544.904</v>
      </c>
      <c r="N121" s="25"/>
      <c r="O121" s="12" t="s">
        <v>189</v>
      </c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s="2" customFormat="true" ht="13.8" hidden="false" customHeight="false" outlineLevel="0" collapsed="false">
      <c r="A122" s="11" t="s">
        <v>16</v>
      </c>
      <c r="B122" s="12"/>
      <c r="C122" s="6"/>
      <c r="D122" s="6"/>
      <c r="E122" s="5"/>
      <c r="F122" s="6"/>
      <c r="G122" s="5"/>
      <c r="H122" s="13" t="n">
        <v>4.08</v>
      </c>
      <c r="I122" s="13"/>
      <c r="J122" s="12" t="n">
        <f aca="false">165.4*H122+171.1</f>
        <v>845.932</v>
      </c>
      <c r="K122" s="12"/>
      <c r="L122" s="14" t="n">
        <f aca="false">J122-J121</f>
        <v>301.028</v>
      </c>
      <c r="M122" s="14"/>
      <c r="N122" s="25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s="12" customFormat="true" ht="13.8" hidden="false" customHeight="false" outlineLevel="0" collapsed="false">
      <c r="A123" s="1" t="n">
        <v>301704</v>
      </c>
      <c r="B123" s="2" t="n">
        <v>50</v>
      </c>
      <c r="C123" s="6" t="n">
        <v>100</v>
      </c>
      <c r="D123" s="6" t="n">
        <v>280</v>
      </c>
      <c r="E123" s="5" t="n">
        <v>22.6</v>
      </c>
      <c r="F123" s="6" t="n">
        <v>27.5</v>
      </c>
      <c r="G123" s="5" t="n">
        <v>0</v>
      </c>
      <c r="H123" s="5" t="n">
        <v>3.1</v>
      </c>
      <c r="I123" s="5"/>
      <c r="J123" s="12" t="n">
        <f aca="false">165.4*H123+171.1</f>
        <v>683.84</v>
      </c>
      <c r="N123" s="25"/>
      <c r="O123" s="12" t="s">
        <v>187</v>
      </c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s="2" customFormat="true" ht="13.8" hidden="false" customHeight="false" outlineLevel="0" collapsed="false">
      <c r="A124" s="11" t="s">
        <v>16</v>
      </c>
      <c r="B124" s="12"/>
      <c r="C124" s="6"/>
      <c r="D124" s="6"/>
      <c r="E124" s="5"/>
      <c r="F124" s="6"/>
      <c r="G124" s="5"/>
      <c r="H124" s="13" t="n">
        <v>4.7</v>
      </c>
      <c r="I124" s="13"/>
      <c r="J124" s="12" t="n">
        <f aca="false">165.4*H124+171.1</f>
        <v>948.48</v>
      </c>
      <c r="K124" s="12"/>
      <c r="L124" s="14" t="n">
        <f aca="false">J124-J123</f>
        <v>264.64</v>
      </c>
      <c r="M124" s="14"/>
      <c r="N124" s="25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s="12" customFormat="true" ht="13.8" hidden="false" customHeight="false" outlineLevel="0" collapsed="false">
      <c r="A125" s="1" t="n">
        <v>301705</v>
      </c>
      <c r="B125" s="2" t="n">
        <v>50</v>
      </c>
      <c r="C125" s="6" t="n">
        <v>100</v>
      </c>
      <c r="D125" s="6" t="n">
        <v>280</v>
      </c>
      <c r="E125" s="5" t="n">
        <v>22.6</v>
      </c>
      <c r="F125" s="6" t="n">
        <v>27.5</v>
      </c>
      <c r="G125" s="5" t="n">
        <v>0</v>
      </c>
      <c r="H125" s="5" t="n">
        <v>2.68</v>
      </c>
      <c r="I125" s="5"/>
      <c r="J125" s="12" t="n">
        <f aca="false">165.4*H125+171.1</f>
        <v>614.372</v>
      </c>
      <c r="N125" s="25"/>
      <c r="O125" s="12" t="s">
        <v>188</v>
      </c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s="2" customFormat="true" ht="13.8" hidden="false" customHeight="false" outlineLevel="0" collapsed="false">
      <c r="A126" s="11" t="s">
        <v>16</v>
      </c>
      <c r="B126" s="12"/>
      <c r="C126" s="6"/>
      <c r="D126" s="6"/>
      <c r="E126" s="5"/>
      <c r="F126" s="6"/>
      <c r="G126" s="5"/>
      <c r="H126" s="13" t="n">
        <v>4.32</v>
      </c>
      <c r="I126" s="13"/>
      <c r="J126" s="12" t="n">
        <f aca="false">165.4*H126+171.1</f>
        <v>885.628</v>
      </c>
      <c r="K126" s="12"/>
      <c r="L126" s="14" t="n">
        <f aca="false">J126-J125</f>
        <v>271.256</v>
      </c>
      <c r="M126" s="14"/>
      <c r="N126" s="25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s="12" customFormat="true" ht="13.8" hidden="false" customHeight="false" outlineLevel="0" collapsed="false">
      <c r="A127" s="1" t="n">
        <v>301706</v>
      </c>
      <c r="B127" s="2" t="n">
        <v>50</v>
      </c>
      <c r="C127" s="6" t="n">
        <v>100</v>
      </c>
      <c r="D127" s="6" t="n">
        <v>280</v>
      </c>
      <c r="E127" s="5" t="n">
        <v>22.6</v>
      </c>
      <c r="F127" s="6" t="n">
        <v>27.5</v>
      </c>
      <c r="G127" s="5" t="n">
        <v>0</v>
      </c>
      <c r="H127" s="5" t="n">
        <v>2.4</v>
      </c>
      <c r="I127" s="5"/>
      <c r="J127" s="12" t="n">
        <f aca="false">165.4*H127+171.1</f>
        <v>568.06</v>
      </c>
      <c r="N127" s="25"/>
      <c r="O127" s="12" t="s">
        <v>189</v>
      </c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s="2" customFormat="true" ht="13.8" hidden="false" customHeight="false" outlineLevel="0" collapsed="false">
      <c r="A128" s="11" t="s">
        <v>16</v>
      </c>
      <c r="B128" s="12"/>
      <c r="C128" s="6"/>
      <c r="D128" s="6"/>
      <c r="E128" s="5"/>
      <c r="F128" s="6"/>
      <c r="G128" s="5"/>
      <c r="H128" s="13" t="n">
        <v>4.04</v>
      </c>
      <c r="I128" s="13"/>
      <c r="J128" s="12" t="n">
        <f aca="false">165.4*H128+171.1</f>
        <v>839.316</v>
      </c>
      <c r="K128" s="12"/>
      <c r="L128" s="14" t="n">
        <f aca="false">J128-J127</f>
        <v>271.256</v>
      </c>
      <c r="M128" s="14"/>
      <c r="N128" s="25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s="12" customFormat="true" ht="13.8" hidden="false" customHeight="false" outlineLevel="0" collapsed="false">
      <c r="A129" s="1" t="n">
        <v>301732</v>
      </c>
      <c r="B129" s="2" t="n">
        <v>50</v>
      </c>
      <c r="C129" s="6" t="n">
        <v>100</v>
      </c>
      <c r="D129" s="6" t="n">
        <v>280</v>
      </c>
      <c r="E129" s="5" t="n">
        <v>22.6</v>
      </c>
      <c r="F129" s="6" t="n">
        <v>27.5</v>
      </c>
      <c r="G129" s="5" t="n">
        <v>0</v>
      </c>
      <c r="H129" s="5" t="n">
        <v>3.29</v>
      </c>
      <c r="I129" s="5"/>
      <c r="J129" s="12" t="n">
        <f aca="false">165.4*H129+171.1</f>
        <v>715.266</v>
      </c>
      <c r="K129" s="12" t="n">
        <v>636</v>
      </c>
      <c r="N129" s="25"/>
      <c r="O129" s="12" t="s">
        <v>190</v>
      </c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s="2" customFormat="true" ht="13.8" hidden="false" customHeight="false" outlineLevel="0" collapsed="false">
      <c r="A130" s="11" t="s">
        <v>16</v>
      </c>
      <c r="B130" s="12"/>
      <c r="C130" s="6"/>
      <c r="D130" s="6"/>
      <c r="E130" s="5"/>
      <c r="F130" s="6"/>
      <c r="G130" s="5"/>
      <c r="H130" s="13" t="n">
        <v>4.81</v>
      </c>
      <c r="I130" s="13"/>
      <c r="J130" s="12" t="n">
        <f aca="false">165.4*H130+171.1</f>
        <v>966.674</v>
      </c>
      <c r="K130" s="12" t="n">
        <v>877</v>
      </c>
      <c r="L130" s="14" t="n">
        <f aca="false">J130-J129</f>
        <v>251.408</v>
      </c>
      <c r="M130" s="14" t="n">
        <f aca="false">K130-K129</f>
        <v>241</v>
      </c>
      <c r="N130" s="25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s="12" customFormat="true" ht="13.8" hidden="false" customHeight="false" outlineLevel="0" collapsed="false">
      <c r="A131" s="1" t="n">
        <v>301745</v>
      </c>
      <c r="B131" s="2" t="n">
        <v>50</v>
      </c>
      <c r="C131" s="6" t="n">
        <v>100</v>
      </c>
      <c r="D131" s="6" t="n">
        <v>280</v>
      </c>
      <c r="E131" s="5" t="n">
        <v>22.6</v>
      </c>
      <c r="F131" s="6" t="n">
        <v>27.5</v>
      </c>
      <c r="G131" s="5" t="n">
        <v>0</v>
      </c>
      <c r="H131" s="5" t="n">
        <v>3.3</v>
      </c>
      <c r="I131" s="5"/>
      <c r="J131" s="12" t="n">
        <f aca="false">165.4*H131+171.1</f>
        <v>716.92</v>
      </c>
      <c r="N131" s="25"/>
      <c r="O131" s="12" t="s">
        <v>191</v>
      </c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s="2" customFormat="true" ht="13.8" hidden="false" customHeight="false" outlineLevel="0" collapsed="false">
      <c r="A132" s="11" t="s">
        <v>16</v>
      </c>
      <c r="B132" s="12"/>
      <c r="C132" s="6"/>
      <c r="D132" s="6"/>
      <c r="E132" s="5"/>
      <c r="F132" s="6"/>
      <c r="G132" s="5"/>
      <c r="H132" s="13" t="n">
        <v>4.84</v>
      </c>
      <c r="I132" s="13"/>
      <c r="J132" s="12" t="n">
        <f aca="false">165.4*H132+171.1</f>
        <v>971.636</v>
      </c>
      <c r="K132" s="12"/>
      <c r="L132" s="14" t="n">
        <f aca="false">J132-J131</f>
        <v>254.716</v>
      </c>
      <c r="M132" s="14"/>
      <c r="N132" s="25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s="12" customFormat="true" ht="13.8" hidden="false" customHeight="false" outlineLevel="0" collapsed="false">
      <c r="A133" s="1" t="n">
        <v>301746</v>
      </c>
      <c r="B133" s="2" t="n">
        <v>50</v>
      </c>
      <c r="C133" s="6" t="n">
        <v>100</v>
      </c>
      <c r="D133" s="6" t="n">
        <v>280</v>
      </c>
      <c r="E133" s="5" t="n">
        <v>22.6</v>
      </c>
      <c r="F133" s="6" t="n">
        <v>27.5</v>
      </c>
      <c r="G133" s="5" t="n">
        <v>0</v>
      </c>
      <c r="H133" s="5" t="n">
        <v>2.21</v>
      </c>
      <c r="I133" s="5"/>
      <c r="J133" s="12" t="n">
        <f aca="false">165.4*H133+171.1</f>
        <v>536.634</v>
      </c>
      <c r="K133" s="12" t="n">
        <v>480</v>
      </c>
      <c r="N133" s="25"/>
      <c r="O133" s="12" t="s">
        <v>188</v>
      </c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s="2" customFormat="true" ht="13.8" hidden="false" customHeight="false" outlineLevel="0" collapsed="false">
      <c r="A134" s="11" t="s">
        <v>16</v>
      </c>
      <c r="B134" s="12"/>
      <c r="C134" s="6"/>
      <c r="D134" s="6"/>
      <c r="E134" s="5"/>
      <c r="F134" s="6"/>
      <c r="G134" s="5"/>
      <c r="H134" s="13" t="n">
        <v>3.89</v>
      </c>
      <c r="I134" s="13"/>
      <c r="J134" s="12" t="n">
        <f aca="false">165.4*H134+171.1</f>
        <v>814.506</v>
      </c>
      <c r="K134" s="12" t="n">
        <v>753</v>
      </c>
      <c r="L134" s="14" t="n">
        <f aca="false">J134-J133</f>
        <v>277.872</v>
      </c>
      <c r="M134" s="14" t="n">
        <f aca="false">K134-K133</f>
        <v>273</v>
      </c>
      <c r="N134" s="25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s="12" customFormat="true" ht="13.8" hidden="false" customHeight="false" outlineLevel="0" collapsed="false">
      <c r="A135" s="1" t="n">
        <v>301747</v>
      </c>
      <c r="B135" s="2" t="n">
        <v>50</v>
      </c>
      <c r="C135" s="6" t="n">
        <v>100</v>
      </c>
      <c r="D135" s="6" t="n">
        <v>280</v>
      </c>
      <c r="E135" s="5" t="n">
        <v>22.6</v>
      </c>
      <c r="F135" s="6" t="n">
        <v>27.5</v>
      </c>
      <c r="G135" s="5" t="n">
        <v>0</v>
      </c>
      <c r="H135" s="5" t="n">
        <v>2.4</v>
      </c>
      <c r="I135" s="5"/>
      <c r="J135" s="12" t="n">
        <f aca="false">165.4*H135+171.1</f>
        <v>568.06</v>
      </c>
      <c r="N135" s="25"/>
      <c r="O135" s="12" t="s">
        <v>189</v>
      </c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s="2" customFormat="true" ht="13.8" hidden="false" customHeight="false" outlineLevel="0" collapsed="false">
      <c r="A136" s="11" t="s">
        <v>16</v>
      </c>
      <c r="B136" s="12"/>
      <c r="C136" s="6"/>
      <c r="D136" s="6"/>
      <c r="E136" s="5"/>
      <c r="F136" s="6"/>
      <c r="G136" s="5"/>
      <c r="H136" s="13" t="n">
        <v>4.09</v>
      </c>
      <c r="I136" s="13"/>
      <c r="J136" s="12" t="n">
        <f aca="false">165.4*H136+171.1</f>
        <v>847.586</v>
      </c>
      <c r="K136" s="12"/>
      <c r="L136" s="14" t="n">
        <f aca="false">J136-J135</f>
        <v>279.526</v>
      </c>
      <c r="M136" s="14"/>
      <c r="N136" s="25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s="12" customFormat="true" ht="13.8" hidden="false" customHeight="false" outlineLevel="0" collapsed="false">
      <c r="A137" s="1" t="n">
        <v>301796</v>
      </c>
      <c r="B137" s="2" t="n">
        <v>50</v>
      </c>
      <c r="C137" s="6" t="n">
        <v>100</v>
      </c>
      <c r="D137" s="6" t="n">
        <v>280</v>
      </c>
      <c r="E137" s="5" t="n">
        <v>22.6</v>
      </c>
      <c r="F137" s="6" t="n">
        <v>27.5</v>
      </c>
      <c r="G137" s="5" t="n">
        <v>0</v>
      </c>
      <c r="H137" s="5" t="n">
        <v>3.35</v>
      </c>
      <c r="I137" s="5"/>
      <c r="J137" s="12" t="n">
        <f aca="false">165.4*H137+171.1</f>
        <v>725.19</v>
      </c>
      <c r="K137" s="12" t="n">
        <v>643</v>
      </c>
      <c r="N137" s="25"/>
      <c r="O137" s="12" t="s">
        <v>191</v>
      </c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s="2" customFormat="true" ht="13.8" hidden="false" customHeight="false" outlineLevel="0" collapsed="false">
      <c r="A138" s="11" t="s">
        <v>16</v>
      </c>
      <c r="B138" s="12"/>
      <c r="C138" s="6"/>
      <c r="D138" s="6"/>
      <c r="E138" s="5"/>
      <c r="F138" s="6"/>
      <c r="G138" s="5"/>
      <c r="H138" s="13" t="n">
        <v>4.86</v>
      </c>
      <c r="I138" s="13"/>
      <c r="J138" s="12" t="n">
        <f aca="false">165.4*H138+171.1</f>
        <v>974.944</v>
      </c>
      <c r="K138" s="12" t="n">
        <v>883</v>
      </c>
      <c r="L138" s="14" t="n">
        <f aca="false">J138-J137</f>
        <v>249.754</v>
      </c>
      <c r="M138" s="14" t="n">
        <f aca="false">K138-K137</f>
        <v>240</v>
      </c>
      <c r="N138" s="25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s="12" customFormat="true" ht="13.8" hidden="false" customHeight="false" outlineLevel="0" collapsed="false">
      <c r="A139" s="1" t="n">
        <v>301797</v>
      </c>
      <c r="B139" s="2" t="n">
        <v>50</v>
      </c>
      <c r="C139" s="6" t="n">
        <v>100</v>
      </c>
      <c r="D139" s="6" t="n">
        <v>280</v>
      </c>
      <c r="E139" s="5" t="n">
        <v>22.6</v>
      </c>
      <c r="F139" s="6" t="n">
        <v>27.5</v>
      </c>
      <c r="G139" s="5" t="n">
        <v>0</v>
      </c>
      <c r="H139" s="5" t="n">
        <v>2.77</v>
      </c>
      <c r="I139" s="5"/>
      <c r="J139" s="12" t="n">
        <f aca="false">165.4*H139+171.1</f>
        <v>629.258</v>
      </c>
      <c r="K139" s="12" t="n">
        <v>563</v>
      </c>
      <c r="N139" s="25"/>
      <c r="O139" s="12" t="s">
        <v>188</v>
      </c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s="2" customFormat="true" ht="13.8" hidden="false" customHeight="false" outlineLevel="0" collapsed="false">
      <c r="A140" s="11" t="s">
        <v>16</v>
      </c>
      <c r="B140" s="12"/>
      <c r="C140" s="6"/>
      <c r="D140" s="6"/>
      <c r="E140" s="5"/>
      <c r="F140" s="6"/>
      <c r="G140" s="5"/>
      <c r="H140" s="13" t="n">
        <v>4.36</v>
      </c>
      <c r="I140" s="13"/>
      <c r="J140" s="12" t="n">
        <f aca="false">165.4*H140+171.1</f>
        <v>892.244</v>
      </c>
      <c r="K140" s="12" t="n">
        <v>820</v>
      </c>
      <c r="L140" s="14" t="n">
        <f aca="false">J140-J139</f>
        <v>262.986</v>
      </c>
      <c r="M140" s="14" t="n">
        <f aca="false">K140-K139</f>
        <v>257</v>
      </c>
      <c r="N140" s="25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s="12" customFormat="true" ht="13.8" hidden="false" customHeight="false" outlineLevel="0" collapsed="false">
      <c r="A141" s="1" t="n">
        <v>301798</v>
      </c>
      <c r="B141" s="2" t="n">
        <v>50</v>
      </c>
      <c r="C141" s="6" t="n">
        <v>100</v>
      </c>
      <c r="D141" s="6" t="n">
        <v>280</v>
      </c>
      <c r="E141" s="5" t="n">
        <v>22.6</v>
      </c>
      <c r="F141" s="6" t="n">
        <v>27.5</v>
      </c>
      <c r="G141" s="5" t="n">
        <v>0</v>
      </c>
      <c r="H141" s="5" t="n">
        <v>2.62</v>
      </c>
      <c r="I141" s="5"/>
      <c r="J141" s="12" t="n">
        <f aca="false">165.4*H141+171.1</f>
        <v>604.448</v>
      </c>
      <c r="N141" s="25"/>
      <c r="O141" s="12" t="s">
        <v>189</v>
      </c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s="2" customFormat="true" ht="13.8" hidden="false" customHeight="false" outlineLevel="0" collapsed="false">
      <c r="A142" s="11" t="s">
        <v>16</v>
      </c>
      <c r="B142" s="12"/>
      <c r="C142" s="6"/>
      <c r="D142" s="6"/>
      <c r="E142" s="5"/>
      <c r="F142" s="6"/>
      <c r="G142" s="5"/>
      <c r="H142" s="13" t="n">
        <v>4.32</v>
      </c>
      <c r="I142" s="13"/>
      <c r="J142" s="12" t="n">
        <f aca="false">165.4*H142+171.1</f>
        <v>885.628</v>
      </c>
      <c r="K142" s="12"/>
      <c r="L142" s="14" t="n">
        <f aca="false">J142-J141</f>
        <v>281.18</v>
      </c>
      <c r="M142" s="14"/>
      <c r="N142" s="25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s="12" customFormat="true" ht="13.8" hidden="false" customHeight="false" outlineLevel="0" collapsed="false">
      <c r="A143" s="1" t="n">
        <v>301847</v>
      </c>
      <c r="B143" s="2" t="n">
        <v>50</v>
      </c>
      <c r="C143" s="6" t="n">
        <v>100</v>
      </c>
      <c r="D143" s="6" t="n">
        <v>280</v>
      </c>
      <c r="E143" s="5" t="n">
        <v>22.6</v>
      </c>
      <c r="F143" s="6" t="n">
        <v>27.5</v>
      </c>
      <c r="G143" s="5" t="n">
        <v>0</v>
      </c>
      <c r="H143" s="5" t="n">
        <v>3.36</v>
      </c>
      <c r="I143" s="5"/>
      <c r="J143" s="12" t="n">
        <f aca="false">165.4*H143+171.1</f>
        <v>726.844</v>
      </c>
      <c r="K143" s="12" t="n">
        <v>645</v>
      </c>
      <c r="N143" s="25"/>
      <c r="O143" s="12" t="s">
        <v>192</v>
      </c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s="2" customFormat="true" ht="13.8" hidden="false" customHeight="false" outlineLevel="0" collapsed="false">
      <c r="A144" s="11" t="s">
        <v>16</v>
      </c>
      <c r="B144" s="12"/>
      <c r="C144" s="6"/>
      <c r="D144" s="6"/>
      <c r="E144" s="5"/>
      <c r="F144" s="6"/>
      <c r="G144" s="5"/>
      <c r="H144" s="13" t="n">
        <v>4.92</v>
      </c>
      <c r="I144" s="13"/>
      <c r="J144" s="12" t="n">
        <f aca="false">165.4*H144+171.1</f>
        <v>984.868</v>
      </c>
      <c r="K144" s="12" t="n">
        <v>891</v>
      </c>
      <c r="L144" s="14" t="n">
        <f aca="false">J144-J143</f>
        <v>258.024</v>
      </c>
      <c r="M144" s="14" t="n">
        <f aca="false">K144-K143</f>
        <v>246</v>
      </c>
      <c r="N144" s="25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s="12" customFormat="true" ht="13.8" hidden="false" customHeight="false" outlineLevel="0" collapsed="false">
      <c r="A145" s="1" t="n">
        <v>301848</v>
      </c>
      <c r="B145" s="2" t="n">
        <v>50</v>
      </c>
      <c r="C145" s="6" t="n">
        <v>100</v>
      </c>
      <c r="D145" s="6" t="n">
        <v>280</v>
      </c>
      <c r="E145" s="5" t="n">
        <v>22.6</v>
      </c>
      <c r="F145" s="6" t="n">
        <v>27.5</v>
      </c>
      <c r="G145" s="5" t="n">
        <v>0</v>
      </c>
      <c r="H145" s="5" t="n">
        <v>2.8</v>
      </c>
      <c r="I145" s="5"/>
      <c r="J145" s="12" t="n">
        <f aca="false">165.4*H145+171.1</f>
        <v>634.22</v>
      </c>
      <c r="K145" s="12" t="n">
        <v>562</v>
      </c>
      <c r="N145" s="25"/>
      <c r="O145" s="12" t="s">
        <v>188</v>
      </c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s="2" customFormat="true" ht="13.8" hidden="false" customHeight="false" outlineLevel="0" collapsed="false">
      <c r="A146" s="11" t="s">
        <v>16</v>
      </c>
      <c r="B146" s="12"/>
      <c r="C146" s="6"/>
      <c r="D146" s="6"/>
      <c r="E146" s="5"/>
      <c r="F146" s="6"/>
      <c r="G146" s="5"/>
      <c r="H146" s="13" t="n">
        <v>4.44</v>
      </c>
      <c r="I146" s="13"/>
      <c r="J146" s="12" t="n">
        <f aca="false">165.4*H146+171.1</f>
        <v>905.476</v>
      </c>
      <c r="K146" s="12" t="n">
        <v>821</v>
      </c>
      <c r="L146" s="14" t="n">
        <f aca="false">J146-J145</f>
        <v>271.256</v>
      </c>
      <c r="M146" s="14" t="n">
        <f aca="false">K146-K145</f>
        <v>259</v>
      </c>
      <c r="N146" s="25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s="12" customFormat="true" ht="13.8" hidden="false" customHeight="false" outlineLevel="0" collapsed="false">
      <c r="A147" s="1" t="n">
        <v>301849</v>
      </c>
      <c r="B147" s="2" t="n">
        <v>50</v>
      </c>
      <c r="C147" s="6" t="n">
        <v>100</v>
      </c>
      <c r="D147" s="6" t="n">
        <v>280</v>
      </c>
      <c r="E147" s="5" t="n">
        <v>22.6</v>
      </c>
      <c r="F147" s="6" t="n">
        <v>27.5</v>
      </c>
      <c r="G147" s="5" t="n">
        <v>0</v>
      </c>
      <c r="H147" s="5" t="n">
        <v>2.74</v>
      </c>
      <c r="I147" s="5"/>
      <c r="J147" s="12" t="n">
        <f aca="false">165.4*H147+171.1</f>
        <v>624.296</v>
      </c>
      <c r="N147" s="25"/>
      <c r="O147" s="12" t="s">
        <v>189</v>
      </c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s="2" customFormat="true" ht="13.8" hidden="false" customHeight="false" outlineLevel="0" collapsed="false">
      <c r="A148" s="11" t="s">
        <v>16</v>
      </c>
      <c r="B148" s="12"/>
      <c r="C148" s="6"/>
      <c r="D148" s="6"/>
      <c r="E148" s="5"/>
      <c r="F148" s="6"/>
      <c r="G148" s="5"/>
      <c r="H148" s="13" t="n">
        <v>4.41</v>
      </c>
      <c r="I148" s="13"/>
      <c r="J148" s="12" t="n">
        <f aca="false">165.4*H148+171.1</f>
        <v>900.514</v>
      </c>
      <c r="K148" s="12"/>
      <c r="L148" s="14" t="n">
        <f aca="false">J148-J147</f>
        <v>276.218</v>
      </c>
      <c r="M148" s="14"/>
      <c r="N148" s="25"/>
      <c r="O148" s="2" t="s">
        <v>193</v>
      </c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13.8" hidden="false" customHeight="false" outlineLevel="0" collapsed="false">
      <c r="A149" s="1" t="n">
        <v>301865</v>
      </c>
      <c r="B149" s="2" t="n">
        <v>50</v>
      </c>
      <c r="C149" s="6" t="n">
        <v>100</v>
      </c>
      <c r="D149" s="6" t="n">
        <v>280</v>
      </c>
      <c r="E149" s="5" t="n">
        <v>22.6</v>
      </c>
      <c r="F149" s="6" t="n">
        <v>27.5</v>
      </c>
      <c r="G149" s="5" t="n">
        <v>0</v>
      </c>
      <c r="H149" s="5" t="n">
        <v>1.85</v>
      </c>
      <c r="I149" s="5"/>
      <c r="J149" s="12" t="n">
        <f aca="false">165.4*H149+171.1</f>
        <v>477.09</v>
      </c>
      <c r="K149" s="12" t="n">
        <v>422</v>
      </c>
      <c r="N149" s="25"/>
      <c r="O149" s="12" t="s">
        <v>194</v>
      </c>
    </row>
    <row r="150" customFormat="false" ht="13.8" hidden="false" customHeight="false" outlineLevel="0" collapsed="false">
      <c r="A150" s="11" t="s">
        <v>16</v>
      </c>
      <c r="B150" s="12"/>
      <c r="C150" s="6"/>
      <c r="D150" s="6"/>
      <c r="E150" s="5"/>
      <c r="F150" s="6"/>
      <c r="G150" s="5"/>
      <c r="H150" s="13" t="n">
        <v>3.6</v>
      </c>
      <c r="I150" s="13"/>
      <c r="J150" s="12" t="n">
        <f aca="false">165.4*H150+171.1</f>
        <v>766.54</v>
      </c>
      <c r="K150" s="12" t="n">
        <v>723</v>
      </c>
      <c r="L150" s="14" t="n">
        <f aca="false">J150-J149</f>
        <v>289.45</v>
      </c>
      <c r="M150" s="14" t="n">
        <f aca="false">K150-K149</f>
        <v>301</v>
      </c>
      <c r="N150" s="25"/>
    </row>
    <row r="151" s="12" customFormat="true" ht="13.8" hidden="false" customHeight="false" outlineLevel="0" collapsed="false">
      <c r="A151" s="1" t="n">
        <v>301866</v>
      </c>
      <c r="B151" s="2" t="n">
        <v>50</v>
      </c>
      <c r="C151" s="6" t="n">
        <v>100</v>
      </c>
      <c r="D151" s="6" t="n">
        <v>280</v>
      </c>
      <c r="E151" s="5" t="n">
        <v>22.6</v>
      </c>
      <c r="F151" s="6" t="n">
        <v>27.5</v>
      </c>
      <c r="G151" s="5" t="n">
        <v>0</v>
      </c>
      <c r="H151" s="5" t="n">
        <v>2.15</v>
      </c>
      <c r="I151" s="5"/>
      <c r="J151" s="12" t="n">
        <f aca="false">165.4*H151+171.1</f>
        <v>526.71</v>
      </c>
      <c r="N151" s="25"/>
      <c r="O151" s="12" t="s">
        <v>189</v>
      </c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s="2" customFormat="true" ht="13.8" hidden="false" customHeight="false" outlineLevel="0" collapsed="false">
      <c r="A152" s="11" t="s">
        <v>16</v>
      </c>
      <c r="B152" s="12"/>
      <c r="C152" s="6"/>
      <c r="D152" s="6"/>
      <c r="E152" s="5"/>
      <c r="F152" s="6"/>
      <c r="G152" s="5"/>
      <c r="H152" s="13" t="n">
        <v>3.84</v>
      </c>
      <c r="I152" s="13"/>
      <c r="J152" s="12" t="n">
        <f aca="false">165.4*H152+171.1</f>
        <v>806.236</v>
      </c>
      <c r="K152" s="12"/>
      <c r="L152" s="14" t="n">
        <f aca="false">J152-J151</f>
        <v>279.526</v>
      </c>
      <c r="M152" s="14"/>
      <c r="N152" s="25"/>
      <c r="O152" s="2" t="s">
        <v>195</v>
      </c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s="12" customFormat="true" ht="13.8" hidden="false" customHeight="false" outlineLevel="0" collapsed="false">
      <c r="A153" s="1" t="n">
        <v>301897</v>
      </c>
      <c r="B153" s="2" t="n">
        <v>50</v>
      </c>
      <c r="C153" s="6" t="n">
        <v>100</v>
      </c>
      <c r="D153" s="6" t="n">
        <v>280</v>
      </c>
      <c r="E153" s="5" t="n">
        <v>22.6</v>
      </c>
      <c r="F153" s="6" t="n">
        <v>27.5</v>
      </c>
      <c r="G153" s="5" t="n">
        <v>0</v>
      </c>
      <c r="H153" s="5" t="n">
        <v>3.31</v>
      </c>
      <c r="I153" s="5"/>
      <c r="J153" s="12" t="n">
        <f aca="false">165.4*H153+171.1</f>
        <v>718.574</v>
      </c>
      <c r="K153" s="12" t="n">
        <v>632</v>
      </c>
      <c r="N153" s="25"/>
      <c r="O153" s="12" t="s">
        <v>192</v>
      </c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s="2" customFormat="true" ht="13.8" hidden="false" customHeight="false" outlineLevel="0" collapsed="false">
      <c r="A154" s="11" t="s">
        <v>16</v>
      </c>
      <c r="B154" s="12"/>
      <c r="C154" s="6"/>
      <c r="D154" s="6"/>
      <c r="E154" s="5"/>
      <c r="F154" s="6"/>
      <c r="G154" s="5"/>
      <c r="H154" s="13" t="n">
        <v>4.86</v>
      </c>
      <c r="I154" s="13"/>
      <c r="J154" s="12" t="n">
        <f aca="false">165.4*H154+171.1</f>
        <v>974.944</v>
      </c>
      <c r="K154" s="12" t="n">
        <v>885</v>
      </c>
      <c r="L154" s="14" t="n">
        <f aca="false">J154-J153</f>
        <v>256.37</v>
      </c>
      <c r="M154" s="14" t="n">
        <f aca="false">K154-K153</f>
        <v>253</v>
      </c>
      <c r="N154" s="25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s="12" customFormat="true" ht="13.8" hidden="false" customHeight="false" outlineLevel="0" collapsed="false">
      <c r="A155" s="1" t="n">
        <v>301898</v>
      </c>
      <c r="B155" s="2" t="n">
        <v>50</v>
      </c>
      <c r="C155" s="6" t="n">
        <v>100</v>
      </c>
      <c r="D155" s="6" t="n">
        <v>280</v>
      </c>
      <c r="E155" s="5" t="n">
        <v>22.6</v>
      </c>
      <c r="F155" s="6" t="n">
        <v>27.5</v>
      </c>
      <c r="G155" s="5" t="n">
        <v>0</v>
      </c>
      <c r="H155" s="5" t="n">
        <v>2.66</v>
      </c>
      <c r="I155" s="5"/>
      <c r="J155" s="12" t="n">
        <f aca="false">165.4*H155+171.1</f>
        <v>611.064</v>
      </c>
      <c r="N155" s="25"/>
      <c r="O155" s="12" t="s">
        <v>196</v>
      </c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s="2" customFormat="true" ht="13.8" hidden="false" customHeight="false" outlineLevel="0" collapsed="false">
      <c r="A156" s="11" t="s">
        <v>16</v>
      </c>
      <c r="B156" s="12"/>
      <c r="C156" s="6"/>
      <c r="D156" s="6"/>
      <c r="E156" s="5"/>
      <c r="F156" s="6"/>
      <c r="G156" s="5"/>
      <c r="H156" s="13" t="n">
        <v>4.29</v>
      </c>
      <c r="I156" s="13"/>
      <c r="J156" s="12" t="n">
        <f aca="false">165.4*H156+171.1</f>
        <v>880.666</v>
      </c>
      <c r="K156" s="12"/>
      <c r="L156" s="14" t="n">
        <f aca="false">J156-J155</f>
        <v>269.602</v>
      </c>
      <c r="M156" s="14"/>
      <c r="N156" s="25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7.35" hidden="false" customHeight="false" outlineLevel="0" collapsed="false">
      <c r="B157" s="2"/>
      <c r="D157" s="6"/>
      <c r="E157" s="93" t="s">
        <v>197</v>
      </c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="12" customFormat="true" ht="13.8" hidden="false" customHeight="false" outlineLevel="0" collapsed="false">
      <c r="A158" s="1" t="n">
        <v>301899</v>
      </c>
      <c r="B158" s="2" t="n">
        <v>40</v>
      </c>
      <c r="C158" s="6" t="n">
        <v>100</v>
      </c>
      <c r="D158" s="6" t="n">
        <v>280</v>
      </c>
      <c r="E158" s="5" t="n">
        <v>22.6</v>
      </c>
      <c r="F158" s="6" t="n">
        <v>27.5</v>
      </c>
      <c r="G158" s="5" t="n">
        <v>0</v>
      </c>
      <c r="H158" s="5" t="n">
        <v>2.6</v>
      </c>
      <c r="I158" s="5"/>
      <c r="J158" s="12" t="n">
        <f aca="false">165.4*H158+171.1</f>
        <v>601.14</v>
      </c>
      <c r="N158" s="25"/>
      <c r="O158" s="12" t="s">
        <v>198</v>
      </c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s="2" customFormat="true" ht="13.8" hidden="false" customHeight="false" outlineLevel="0" collapsed="false">
      <c r="A159" s="11" t="s">
        <v>16</v>
      </c>
      <c r="B159" s="12"/>
      <c r="C159" s="6"/>
      <c r="D159" s="6"/>
      <c r="E159" s="5"/>
      <c r="F159" s="6"/>
      <c r="G159" s="5"/>
      <c r="H159" s="13" t="n">
        <v>4.29</v>
      </c>
      <c r="I159" s="13"/>
      <c r="J159" s="12" t="n">
        <f aca="false">165.4*H159+171.1</f>
        <v>880.666</v>
      </c>
      <c r="K159" s="12"/>
      <c r="L159" s="14" t="n">
        <f aca="false">J159-J158</f>
        <v>279.526</v>
      </c>
      <c r="M159" s="14"/>
      <c r="N159" s="25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s="12" customFormat="true" ht="13.8" hidden="false" customHeight="false" outlineLevel="0" collapsed="false">
      <c r="A160" s="1" t="n">
        <v>301934</v>
      </c>
      <c r="B160" s="2" t="n">
        <v>40</v>
      </c>
      <c r="C160" s="6" t="n">
        <v>100</v>
      </c>
      <c r="D160" s="6" t="n">
        <v>280</v>
      </c>
      <c r="E160" s="5" t="n">
        <v>22.6</v>
      </c>
      <c r="F160" s="6" t="n">
        <v>27.5</v>
      </c>
      <c r="G160" s="5" t="n">
        <v>0</v>
      </c>
      <c r="H160" s="5" t="n">
        <v>3.59</v>
      </c>
      <c r="I160" s="5"/>
      <c r="J160" s="12" t="n">
        <f aca="false">165.4*H160+171.1</f>
        <v>764.886</v>
      </c>
      <c r="K160" s="12" t="n">
        <v>679</v>
      </c>
      <c r="N160" s="25"/>
      <c r="O160" s="12" t="s">
        <v>199</v>
      </c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s="2" customFormat="true" ht="13.8" hidden="false" customHeight="false" outlineLevel="0" collapsed="false">
      <c r="A161" s="11" t="s">
        <v>16</v>
      </c>
      <c r="B161" s="12"/>
      <c r="C161" s="6"/>
      <c r="D161" s="6"/>
      <c r="E161" s="5"/>
      <c r="F161" s="6"/>
      <c r="G161" s="5"/>
      <c r="H161" s="13" t="n">
        <v>5.15</v>
      </c>
      <c r="I161" s="13"/>
      <c r="J161" s="12" t="n">
        <f aca="false">165.4*H161+171.1</f>
        <v>1022.91</v>
      </c>
      <c r="K161" s="12" t="n">
        <v>965</v>
      </c>
      <c r="L161" s="96" t="n">
        <f aca="false">J161-J160</f>
        <v>258.024</v>
      </c>
      <c r="M161" s="14" t="n">
        <f aca="false">K161-K160</f>
        <v>286</v>
      </c>
      <c r="N161" s="25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s="12" customFormat="true" ht="13.8" hidden="false" customHeight="false" outlineLevel="0" collapsed="false">
      <c r="A162" s="1" t="n">
        <v>301940</v>
      </c>
      <c r="B162" s="2" t="n">
        <v>40</v>
      </c>
      <c r="C162" s="6" t="n">
        <v>100</v>
      </c>
      <c r="D162" s="6" t="n">
        <v>280</v>
      </c>
      <c r="E162" s="5" t="n">
        <v>22.6</v>
      </c>
      <c r="F162" s="6" t="n">
        <v>27.5</v>
      </c>
      <c r="G162" s="5" t="n">
        <v>0</v>
      </c>
      <c r="H162" s="5" t="n">
        <v>3.6</v>
      </c>
      <c r="I162" s="5"/>
      <c r="J162" s="12" t="n">
        <f aca="false">165.4*H162+171.1</f>
        <v>766.54</v>
      </c>
      <c r="N162" s="25"/>
      <c r="O162" s="12" t="s">
        <v>200</v>
      </c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s="2" customFormat="true" ht="13.8" hidden="false" customHeight="false" outlineLevel="0" collapsed="false">
      <c r="A163" s="11" t="s">
        <v>16</v>
      </c>
      <c r="B163" s="12"/>
      <c r="C163" s="6"/>
      <c r="D163" s="6"/>
      <c r="E163" s="5"/>
      <c r="F163" s="6"/>
      <c r="G163" s="5"/>
      <c r="H163" s="13" t="n">
        <v>5.2</v>
      </c>
      <c r="I163" s="13"/>
      <c r="J163" s="12" t="n">
        <f aca="false">165.4*H163+171.1</f>
        <v>1031.18</v>
      </c>
      <c r="K163" s="12"/>
      <c r="L163" s="96" t="n">
        <f aca="false">J163-J162</f>
        <v>264.64</v>
      </c>
      <c r="M163" s="14"/>
      <c r="N163" s="25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s="12" customFormat="true" ht="13.8" hidden="false" customHeight="false" outlineLevel="0" collapsed="false">
      <c r="A164" s="1" t="n">
        <v>301941</v>
      </c>
      <c r="B164" s="2"/>
      <c r="C164" s="6" t="n">
        <v>100</v>
      </c>
      <c r="D164" s="6" t="n">
        <v>280</v>
      </c>
      <c r="E164" s="5" t="n">
        <v>22.6</v>
      </c>
      <c r="F164" s="6" t="n">
        <v>27.5</v>
      </c>
      <c r="G164" s="5" t="n">
        <v>0</v>
      </c>
      <c r="H164" s="5" t="n">
        <v>2.8</v>
      </c>
      <c r="I164" s="5"/>
      <c r="J164" s="12" t="n">
        <f aca="false">165.4*H164+171.1</f>
        <v>634.22</v>
      </c>
      <c r="N164" s="25"/>
      <c r="O164" s="12" t="s">
        <v>201</v>
      </c>
      <c r="P164" s="96"/>
      <c r="Q164" s="96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s="2" customFormat="true" ht="13.8" hidden="false" customHeight="false" outlineLevel="0" collapsed="false">
      <c r="A165" s="11" t="s">
        <v>16</v>
      </c>
      <c r="B165" s="12"/>
      <c r="C165" s="6"/>
      <c r="D165" s="6"/>
      <c r="E165" s="5"/>
      <c r="F165" s="6"/>
      <c r="G165" s="5"/>
      <c r="H165" s="13" t="n">
        <v>4.5</v>
      </c>
      <c r="I165" s="13"/>
      <c r="J165" s="12" t="n">
        <f aca="false">165.4*H165+171.1</f>
        <v>915.4</v>
      </c>
      <c r="K165" s="12"/>
      <c r="L165" s="14" t="n">
        <f aca="false">J165-J164</f>
        <v>281.18</v>
      </c>
      <c r="M165" s="14"/>
      <c r="N165" s="25"/>
      <c r="O165" s="2" t="s">
        <v>202</v>
      </c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s="12" customFormat="true" ht="13.8" hidden="false" customHeight="false" outlineLevel="0" collapsed="false">
      <c r="A166" s="1" t="n">
        <v>301942</v>
      </c>
      <c r="B166" s="2" t="n">
        <v>45</v>
      </c>
      <c r="C166" s="6" t="n">
        <v>100</v>
      </c>
      <c r="D166" s="6" t="n">
        <v>280</v>
      </c>
      <c r="E166" s="5" t="n">
        <v>22.6</v>
      </c>
      <c r="F166" s="6" t="n">
        <v>27.5</v>
      </c>
      <c r="G166" s="5" t="n">
        <v>0</v>
      </c>
      <c r="H166" s="5" t="n">
        <v>2.25</v>
      </c>
      <c r="I166" s="5"/>
      <c r="J166" s="12" t="n">
        <f aca="false">165.4*H166+171.1</f>
        <v>543.25</v>
      </c>
      <c r="N166" s="25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s="2" customFormat="true" ht="13.8" hidden="false" customHeight="false" outlineLevel="0" collapsed="false">
      <c r="A167" s="11" t="s">
        <v>16</v>
      </c>
      <c r="B167" s="12"/>
      <c r="C167" s="6"/>
      <c r="D167" s="6"/>
      <c r="E167" s="5"/>
      <c r="F167" s="6"/>
      <c r="G167" s="5"/>
      <c r="H167" s="13" t="n">
        <v>3.75</v>
      </c>
      <c r="I167" s="13"/>
      <c r="J167" s="12" t="n">
        <f aca="false">165.4*H167+171.1</f>
        <v>791.35</v>
      </c>
      <c r="K167" s="12"/>
      <c r="L167" s="14" t="n">
        <f aca="false">J167-J166</f>
        <v>248.1</v>
      </c>
      <c r="M167" s="14"/>
      <c r="N167" s="25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s="12" customFormat="true" ht="13.8" hidden="false" customHeight="false" outlineLevel="0" collapsed="false">
      <c r="A168" s="1" t="n">
        <v>301992</v>
      </c>
      <c r="B168" s="2" t="n">
        <v>45</v>
      </c>
      <c r="C168" s="6" t="n">
        <v>100</v>
      </c>
      <c r="D168" s="6" t="n">
        <v>280</v>
      </c>
      <c r="E168" s="5" t="n">
        <v>22.6</v>
      </c>
      <c r="F168" s="6" t="n">
        <v>27.5</v>
      </c>
      <c r="G168" s="5" t="n">
        <v>0</v>
      </c>
      <c r="H168" s="5" t="n">
        <v>3.47</v>
      </c>
      <c r="I168" s="5"/>
      <c r="J168" s="12" t="n">
        <f aca="false">165.4*H168+171.1</f>
        <v>745.038</v>
      </c>
      <c r="K168" s="12" t="n">
        <v>582</v>
      </c>
      <c r="N168" s="25"/>
      <c r="O168" s="12" t="s">
        <v>203</v>
      </c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s="2" customFormat="true" ht="13.8" hidden="false" customHeight="false" outlineLevel="0" collapsed="false">
      <c r="A169" s="11" t="s">
        <v>16</v>
      </c>
      <c r="B169" s="12"/>
      <c r="C169" s="6"/>
      <c r="D169" s="6"/>
      <c r="E169" s="5"/>
      <c r="F169" s="6"/>
      <c r="G169" s="5"/>
      <c r="H169" s="13" t="n">
        <v>5.06</v>
      </c>
      <c r="I169" s="13"/>
      <c r="J169" s="12" t="n">
        <f aca="false">165.4*H169+171.1</f>
        <v>1008.024</v>
      </c>
      <c r="K169" s="12" t="n">
        <v>859</v>
      </c>
      <c r="L169" s="14" t="n">
        <f aca="false">J169-J168</f>
        <v>262.986</v>
      </c>
      <c r="M169" s="14" t="n">
        <f aca="false">K169-K168</f>
        <v>277</v>
      </c>
      <c r="N169" s="25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s="12" customFormat="true" ht="13.8" hidden="false" customHeight="false" outlineLevel="0" collapsed="false">
      <c r="A170" s="1" t="n">
        <v>301993</v>
      </c>
      <c r="B170" s="2" t="n">
        <v>45</v>
      </c>
      <c r="C170" s="6" t="n">
        <v>100</v>
      </c>
      <c r="D170" s="6" t="n">
        <v>280</v>
      </c>
      <c r="E170" s="5" t="n">
        <v>22.6</v>
      </c>
      <c r="F170" s="6" t="n">
        <v>27.5</v>
      </c>
      <c r="G170" s="5" t="n">
        <v>0</v>
      </c>
      <c r="H170" s="5" t="n">
        <v>2.75</v>
      </c>
      <c r="I170" s="5"/>
      <c r="J170" s="12" t="n">
        <f aca="false">165.4*H170+171.1</f>
        <v>625.95</v>
      </c>
      <c r="K170" s="12" t="n">
        <v>492</v>
      </c>
      <c r="N170" s="25"/>
      <c r="O170" s="12" t="s">
        <v>204</v>
      </c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s="2" customFormat="true" ht="13.8" hidden="false" customHeight="false" outlineLevel="0" collapsed="false">
      <c r="A171" s="11" t="s">
        <v>16</v>
      </c>
      <c r="B171" s="12"/>
      <c r="C171" s="6"/>
      <c r="D171" s="6"/>
      <c r="E171" s="5"/>
      <c r="F171" s="6"/>
      <c r="G171" s="5"/>
      <c r="H171" s="13" t="n">
        <v>4.37</v>
      </c>
      <c r="I171" s="13"/>
      <c r="J171" s="12" t="n">
        <f aca="false">165.4*H171+171.1</f>
        <v>893.898</v>
      </c>
      <c r="K171" s="12" t="n">
        <v>785</v>
      </c>
      <c r="L171" s="14" t="n">
        <f aca="false">J171-J170</f>
        <v>267.948</v>
      </c>
      <c r="M171" s="14" t="n">
        <f aca="false">K171-K170</f>
        <v>293</v>
      </c>
      <c r="N171" s="25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s="12" customFormat="true" ht="13.8" hidden="false" customHeight="false" outlineLevel="0" collapsed="false">
      <c r="A172" s="1" t="n">
        <v>301994</v>
      </c>
      <c r="B172" s="2" t="n">
        <v>45</v>
      </c>
      <c r="C172" s="6" t="n">
        <v>100</v>
      </c>
      <c r="D172" s="6" t="n">
        <v>280</v>
      </c>
      <c r="E172" s="5" t="n">
        <v>22.6</v>
      </c>
      <c r="F172" s="6" t="n">
        <v>27.5</v>
      </c>
      <c r="G172" s="5" t="n">
        <v>0</v>
      </c>
      <c r="H172" s="5" t="n">
        <v>2.58</v>
      </c>
      <c r="I172" s="5" t="n">
        <v>3.24</v>
      </c>
      <c r="J172" s="12" t="n">
        <f aca="false">165.4*H172+171.1</f>
        <v>597.832</v>
      </c>
      <c r="K172" s="12" t="n">
        <f aca="false">I172*137.5+125</f>
        <v>570.5</v>
      </c>
      <c r="N172" s="25"/>
      <c r="O172" s="12" t="s">
        <v>205</v>
      </c>
      <c r="P172" s="96"/>
      <c r="Q172" s="96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s="2" customFormat="true" ht="13.8" hidden="false" customHeight="false" outlineLevel="0" collapsed="false">
      <c r="A173" s="11" t="s">
        <v>16</v>
      </c>
      <c r="B173" s="12"/>
      <c r="C173" s="6"/>
      <c r="D173" s="6"/>
      <c r="E173" s="5"/>
      <c r="F173" s="6"/>
      <c r="G173" s="5"/>
      <c r="H173" s="13" t="n">
        <v>4.08</v>
      </c>
      <c r="I173" s="13" t="n">
        <v>5.06</v>
      </c>
      <c r="J173" s="12" t="n">
        <f aca="false">165.4*H173+171.1</f>
        <v>845.932</v>
      </c>
      <c r="K173" s="12" t="n">
        <f aca="false">I173*137.5+125</f>
        <v>820.75</v>
      </c>
      <c r="L173" s="14" t="n">
        <f aca="false">J173-J172</f>
        <v>248.1</v>
      </c>
      <c r="M173" s="14" t="n">
        <f aca="false">K173-K172</f>
        <v>250.25</v>
      </c>
      <c r="N173" s="25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s="12" customFormat="true" ht="13.8" hidden="false" customHeight="false" outlineLevel="0" collapsed="false">
      <c r="A174" s="1" t="n">
        <v>302043</v>
      </c>
      <c r="B174" s="2" t="n">
        <v>45</v>
      </c>
      <c r="C174" s="6" t="n">
        <v>100</v>
      </c>
      <c r="D174" s="6" t="n">
        <v>280</v>
      </c>
      <c r="E174" s="5" t="n">
        <v>22.6</v>
      </c>
      <c r="F174" s="6" t="n">
        <v>27.5</v>
      </c>
      <c r="G174" s="5" t="n">
        <v>0</v>
      </c>
      <c r="H174" s="5" t="n">
        <v>3.53</v>
      </c>
      <c r="I174" s="5" t="n">
        <v>4.1</v>
      </c>
      <c r="J174" s="12" t="n">
        <f aca="false">165.4*H174+171.1</f>
        <v>754.962</v>
      </c>
      <c r="K174" s="12" t="n">
        <f aca="false">I174*137.5+125</f>
        <v>688.75</v>
      </c>
      <c r="N174" s="25"/>
      <c r="O174" s="12" t="s">
        <v>203</v>
      </c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s="2" customFormat="true" ht="13.8" hidden="false" customHeight="false" outlineLevel="0" collapsed="false">
      <c r="A175" s="11" t="s">
        <v>16</v>
      </c>
      <c r="B175" s="12"/>
      <c r="C175" s="6"/>
      <c r="D175" s="6"/>
      <c r="E175" s="5"/>
      <c r="F175" s="6"/>
      <c r="G175" s="5"/>
      <c r="H175" s="13" t="n">
        <v>4.92</v>
      </c>
      <c r="I175" s="13" t="n">
        <v>5.75</v>
      </c>
      <c r="J175" s="12" t="n">
        <f aca="false">165.4*H175+171.1</f>
        <v>984.868</v>
      </c>
      <c r="K175" s="12" t="n">
        <f aca="false">I175*137.5+125</f>
        <v>915.625</v>
      </c>
      <c r="L175" s="14" t="n">
        <f aca="false">J175-J174</f>
        <v>229.906</v>
      </c>
      <c r="M175" s="14" t="n">
        <f aca="false">K175-K174</f>
        <v>226.875</v>
      </c>
      <c r="N175" s="25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s="12" customFormat="true" ht="13.8" hidden="false" customHeight="false" outlineLevel="0" collapsed="false">
      <c r="A176" s="1" t="n">
        <v>302044</v>
      </c>
      <c r="B176" s="2" t="n">
        <v>45</v>
      </c>
      <c r="C176" s="6" t="n">
        <v>100</v>
      </c>
      <c r="D176" s="6" t="n">
        <v>280</v>
      </c>
      <c r="E176" s="5" t="n">
        <v>22.6</v>
      </c>
      <c r="F176" s="6" t="n">
        <v>27.5</v>
      </c>
      <c r="G176" s="5" t="n">
        <v>0</v>
      </c>
      <c r="H176" s="5" t="n">
        <v>3.02</v>
      </c>
      <c r="I176" s="5" t="n">
        <v>3.57</v>
      </c>
      <c r="J176" s="12" t="n">
        <f aca="false">165.4*H176+171.1</f>
        <v>670.608</v>
      </c>
      <c r="K176" s="12" t="n">
        <f aca="false">I176*137.5+125</f>
        <v>615.875</v>
      </c>
      <c r="N176" s="25"/>
      <c r="O176" s="12" t="s">
        <v>206</v>
      </c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s="2" customFormat="true" ht="13.8" hidden="false" customHeight="false" outlineLevel="0" collapsed="false">
      <c r="A177" s="11" t="s">
        <v>16</v>
      </c>
      <c r="B177" s="12"/>
      <c r="C177" s="6"/>
      <c r="D177" s="6"/>
      <c r="E177" s="5"/>
      <c r="F177" s="6"/>
      <c r="G177" s="5"/>
      <c r="H177" s="13" t="n">
        <v>4.54</v>
      </c>
      <c r="I177" s="13" t="n">
        <v>5.3</v>
      </c>
      <c r="J177" s="12" t="n">
        <f aca="false">165.4*H177+171.1</f>
        <v>922.016</v>
      </c>
      <c r="K177" s="12" t="n">
        <f aca="false">I177*137.5+125</f>
        <v>853.75</v>
      </c>
      <c r="L177" s="14" t="n">
        <f aca="false">J177-J176</f>
        <v>251.408</v>
      </c>
      <c r="M177" s="14" t="n">
        <f aca="false">K177-K176</f>
        <v>237.875</v>
      </c>
      <c r="N177" s="25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s="12" customFormat="true" ht="13.8" hidden="false" customHeight="false" outlineLevel="0" collapsed="false">
      <c r="A178" s="1" t="n">
        <v>302045</v>
      </c>
      <c r="B178" s="2" t="n">
        <v>45</v>
      </c>
      <c r="C178" s="6" t="n">
        <v>100</v>
      </c>
      <c r="D178" s="6" t="n">
        <v>280</v>
      </c>
      <c r="E178" s="5" t="n">
        <v>22.6</v>
      </c>
      <c r="F178" s="6" t="n">
        <v>27.5</v>
      </c>
      <c r="G178" s="5" t="n">
        <v>0</v>
      </c>
      <c r="H178" s="5" t="n">
        <v>2.29</v>
      </c>
      <c r="I178" s="5" t="n">
        <v>2.77</v>
      </c>
      <c r="J178" s="12" t="n">
        <f aca="false">165.4*H178+171.1</f>
        <v>549.866</v>
      </c>
      <c r="K178" s="12" t="n">
        <f aca="false">I178*137.5+125</f>
        <v>505.875</v>
      </c>
      <c r="N178" s="25"/>
      <c r="O178" s="12" t="s">
        <v>205</v>
      </c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s="2" customFormat="true" ht="13.8" hidden="false" customHeight="false" outlineLevel="0" collapsed="false">
      <c r="A179" s="11" t="s">
        <v>16</v>
      </c>
      <c r="B179" s="12"/>
      <c r="C179" s="6"/>
      <c r="D179" s="6"/>
      <c r="E179" s="5"/>
      <c r="F179" s="6"/>
      <c r="G179" s="5"/>
      <c r="H179" s="13" t="n">
        <v>3.87</v>
      </c>
      <c r="I179" s="13" t="n">
        <v>4.68</v>
      </c>
      <c r="J179" s="12" t="n">
        <f aca="false">165.4*H179+171.1</f>
        <v>811.198</v>
      </c>
      <c r="K179" s="12" t="n">
        <f aca="false">I179*137.5+125</f>
        <v>768.5</v>
      </c>
      <c r="L179" s="14" t="n">
        <f aca="false">J179-J178</f>
        <v>261.332</v>
      </c>
      <c r="M179" s="14" t="n">
        <f aca="false">K179-K178</f>
        <v>262.625</v>
      </c>
      <c r="N179" s="25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s="12" customFormat="true" ht="13.8" hidden="false" customHeight="false" outlineLevel="0" collapsed="false">
      <c r="A180" s="1" t="n">
        <v>302094</v>
      </c>
      <c r="B180" s="2" t="n">
        <v>45</v>
      </c>
      <c r="C180" s="6" t="n">
        <v>100</v>
      </c>
      <c r="D180" s="6" t="n">
        <v>280</v>
      </c>
      <c r="E180" s="5" t="n">
        <v>22.6</v>
      </c>
      <c r="F180" s="6" t="n">
        <v>27.5</v>
      </c>
      <c r="G180" s="5" t="n">
        <v>0</v>
      </c>
      <c r="H180" s="5" t="n">
        <v>3.53</v>
      </c>
      <c r="I180" s="5" t="n">
        <v>3.94</v>
      </c>
      <c r="J180" s="12" t="n">
        <f aca="false">165.4*H180+171.1</f>
        <v>754.962</v>
      </c>
      <c r="K180" s="12" t="n">
        <f aca="false">I180*137.5+125</f>
        <v>666.75</v>
      </c>
      <c r="N180" s="25"/>
      <c r="O180" s="12" t="s">
        <v>207</v>
      </c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s="2" customFormat="true" ht="13.8" hidden="false" customHeight="false" outlineLevel="0" collapsed="false">
      <c r="A181" s="11" t="s">
        <v>16</v>
      </c>
      <c r="B181" s="12"/>
      <c r="C181" s="6"/>
      <c r="D181" s="6"/>
      <c r="E181" s="5"/>
      <c r="F181" s="6"/>
      <c r="G181" s="5"/>
      <c r="H181" s="13" t="n">
        <v>4.92</v>
      </c>
      <c r="I181" s="13" t="n">
        <v>5.55</v>
      </c>
      <c r="J181" s="12" t="n">
        <f aca="false">165.4*H181+171.1</f>
        <v>984.868</v>
      </c>
      <c r="K181" s="12" t="n">
        <f aca="false">I181*137.5+125</f>
        <v>888.125</v>
      </c>
      <c r="L181" s="14" t="n">
        <f aca="false">J181-J180</f>
        <v>229.906</v>
      </c>
      <c r="M181" s="14" t="n">
        <f aca="false">K181-K180</f>
        <v>221.375</v>
      </c>
      <c r="N181" s="25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s="12" customFormat="true" ht="13.8" hidden="false" customHeight="false" outlineLevel="0" collapsed="false">
      <c r="A182" s="1" t="n">
        <v>302095</v>
      </c>
      <c r="B182" s="2" t="n">
        <v>45</v>
      </c>
      <c r="C182" s="6" t="n">
        <v>100</v>
      </c>
      <c r="D182" s="6" t="n">
        <v>280</v>
      </c>
      <c r="E182" s="5" t="n">
        <v>22.6</v>
      </c>
      <c r="F182" s="6" t="n">
        <v>27.5</v>
      </c>
      <c r="G182" s="5" t="n">
        <v>0</v>
      </c>
      <c r="H182" s="5" t="n">
        <v>2.6</v>
      </c>
      <c r="I182" s="5" t="n">
        <v>2.97</v>
      </c>
      <c r="J182" s="12" t="n">
        <f aca="false">165.4*H182+171.1</f>
        <v>601.14</v>
      </c>
      <c r="K182" s="12" t="n">
        <f aca="false">I182*137.5+125</f>
        <v>533.375</v>
      </c>
      <c r="N182" s="25"/>
      <c r="O182" s="12" t="s">
        <v>206</v>
      </c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s="2" customFormat="true" ht="13.8" hidden="false" customHeight="false" outlineLevel="0" collapsed="false">
      <c r="A183" s="11" t="s">
        <v>16</v>
      </c>
      <c r="B183" s="12"/>
      <c r="C183" s="6"/>
      <c r="D183" s="6"/>
      <c r="E183" s="5"/>
      <c r="F183" s="6"/>
      <c r="G183" s="5"/>
      <c r="H183" s="13" t="n">
        <v>4.2</v>
      </c>
      <c r="I183" s="13" t="n">
        <v>4.83</v>
      </c>
      <c r="J183" s="12" t="n">
        <f aca="false">165.4*H183+171.1</f>
        <v>865.78</v>
      </c>
      <c r="K183" s="12" t="n">
        <f aca="false">I183*137.5+125</f>
        <v>789.125</v>
      </c>
      <c r="L183" s="14" t="n">
        <f aca="false">J183-J182</f>
        <v>264.64</v>
      </c>
      <c r="M183" s="14" t="n">
        <f aca="false">K183-K182</f>
        <v>255.75</v>
      </c>
      <c r="N183" s="25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s="12" customFormat="true" ht="13.8" hidden="false" customHeight="false" outlineLevel="0" collapsed="false">
      <c r="A184" s="1" t="n">
        <v>302096</v>
      </c>
      <c r="B184" s="2" t="n">
        <v>45</v>
      </c>
      <c r="C184" s="6" t="n">
        <v>100</v>
      </c>
      <c r="D184" s="6" t="n">
        <v>280</v>
      </c>
      <c r="E184" s="5" t="n">
        <v>22.6</v>
      </c>
      <c r="F184" s="6" t="n">
        <v>27.5</v>
      </c>
      <c r="G184" s="5" t="n">
        <v>0</v>
      </c>
      <c r="H184" s="5" t="n">
        <v>1.98</v>
      </c>
      <c r="I184" s="5" t="n">
        <v>2.43</v>
      </c>
      <c r="J184" s="12" t="n">
        <f aca="false">165.4*H184+171.1</f>
        <v>498.592</v>
      </c>
      <c r="K184" s="12" t="n">
        <f aca="false">I184*137.5+125</f>
        <v>459.125</v>
      </c>
      <c r="N184" s="25"/>
      <c r="O184" s="12" t="s">
        <v>205</v>
      </c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s="2" customFormat="true" ht="13.8" hidden="false" customHeight="false" outlineLevel="0" collapsed="false">
      <c r="A185" s="11" t="s">
        <v>16</v>
      </c>
      <c r="B185" s="12"/>
      <c r="C185" s="6"/>
      <c r="D185" s="6"/>
      <c r="E185" s="5"/>
      <c r="F185" s="6"/>
      <c r="G185" s="5"/>
      <c r="H185" s="13" t="n">
        <v>4.12</v>
      </c>
      <c r="I185" s="13" t="n">
        <v>4.66</v>
      </c>
      <c r="J185" s="12" t="n">
        <f aca="false">165.4*H185+171.1</f>
        <v>852.548</v>
      </c>
      <c r="K185" s="12" t="n">
        <f aca="false">I185*137.5+125</f>
        <v>765.75</v>
      </c>
      <c r="L185" s="14" t="n">
        <f aca="false">J185-J184</f>
        <v>353.956</v>
      </c>
      <c r="M185" s="14" t="n">
        <f aca="false">K185-K184</f>
        <v>306.625</v>
      </c>
      <c r="N185" s="25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s="12" customFormat="true" ht="13.8" hidden="false" customHeight="false" outlineLevel="0" collapsed="false">
      <c r="A186" s="1" t="n">
        <v>302145</v>
      </c>
      <c r="B186" s="2" t="n">
        <v>45</v>
      </c>
      <c r="C186" s="6" t="n">
        <v>100</v>
      </c>
      <c r="D186" s="6" t="n">
        <v>280</v>
      </c>
      <c r="E186" s="5" t="n">
        <v>22.6</v>
      </c>
      <c r="F186" s="6" t="n">
        <v>27.5</v>
      </c>
      <c r="G186" s="5" t="n">
        <v>0</v>
      </c>
      <c r="H186" s="5" t="n">
        <v>3.35</v>
      </c>
      <c r="I186" s="5" t="n">
        <v>4.07</v>
      </c>
      <c r="J186" s="12" t="n">
        <f aca="false">165.4*H186+171.1</f>
        <v>725.19</v>
      </c>
      <c r="K186" s="12" t="n">
        <f aca="false">I186*137.5+125</f>
        <v>684.625</v>
      </c>
      <c r="N186" s="25"/>
      <c r="O186" s="12" t="s">
        <v>203</v>
      </c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s="2" customFormat="true" ht="13.8" hidden="false" customHeight="false" outlineLevel="0" collapsed="false">
      <c r="A187" s="11" t="s">
        <v>16</v>
      </c>
      <c r="B187" s="12"/>
      <c r="C187" s="6"/>
      <c r="D187" s="6"/>
      <c r="E187" s="5"/>
      <c r="F187" s="6"/>
      <c r="G187" s="5"/>
      <c r="H187" s="13" t="n">
        <v>5.37</v>
      </c>
      <c r="I187" s="13" t="n">
        <v>5.94</v>
      </c>
      <c r="J187" s="12" t="n">
        <f aca="false">165.4*H187+171.1</f>
        <v>1059.298</v>
      </c>
      <c r="K187" s="12" t="n">
        <f aca="false">I187*137.5+125</f>
        <v>941.75</v>
      </c>
      <c r="L187" s="14" t="n">
        <f aca="false">J187-J186</f>
        <v>334.108</v>
      </c>
      <c r="M187" s="14" t="n">
        <f aca="false">K187-K186</f>
        <v>257.125</v>
      </c>
      <c r="N187" s="25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s="12" customFormat="true" ht="13.8" hidden="false" customHeight="false" outlineLevel="0" collapsed="false">
      <c r="A188" s="1" t="n">
        <v>302146</v>
      </c>
      <c r="B188" s="2" t="n">
        <v>45</v>
      </c>
      <c r="C188" s="6" t="n">
        <v>100</v>
      </c>
      <c r="D188" s="6" t="n">
        <v>280</v>
      </c>
      <c r="E188" s="5" t="n">
        <v>22.6</v>
      </c>
      <c r="F188" s="6" t="n">
        <v>27.5</v>
      </c>
      <c r="G188" s="5" t="n">
        <v>0</v>
      </c>
      <c r="H188" s="5"/>
      <c r="I188" s="5"/>
      <c r="N188" s="25"/>
      <c r="O188" s="12" t="s">
        <v>208</v>
      </c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s="2" customFormat="true" ht="13.8" hidden="false" customHeight="false" outlineLevel="0" collapsed="false">
      <c r="A189" s="11" t="s">
        <v>16</v>
      </c>
      <c r="B189" s="12"/>
      <c r="C189" s="6"/>
      <c r="D189" s="6"/>
      <c r="E189" s="5"/>
      <c r="F189" s="6"/>
      <c r="G189" s="5"/>
      <c r="H189" s="13"/>
      <c r="I189" s="13"/>
      <c r="J189" s="12"/>
      <c r="K189" s="12"/>
      <c r="L189" s="14"/>
      <c r="M189" s="14"/>
      <c r="N189" s="25"/>
      <c r="O189" s="2" t="s">
        <v>209</v>
      </c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s="12" customFormat="true" ht="13.8" hidden="false" customHeight="false" outlineLevel="0" collapsed="false">
      <c r="A190" s="1" t="n">
        <v>302147</v>
      </c>
      <c r="B190" s="2" t="n">
        <v>45</v>
      </c>
      <c r="C190" s="6" t="n">
        <v>100</v>
      </c>
      <c r="D190" s="6" t="n">
        <v>280</v>
      </c>
      <c r="E190" s="5" t="n">
        <v>22.6</v>
      </c>
      <c r="F190" s="6" t="n">
        <v>27.5</v>
      </c>
      <c r="G190" s="5" t="n">
        <v>0</v>
      </c>
      <c r="H190" s="5" t="n">
        <v>2.25</v>
      </c>
      <c r="I190" s="5" t="n">
        <v>2.77</v>
      </c>
      <c r="J190" s="12" t="n">
        <f aca="false">165.4*H190+171.1</f>
        <v>543.25</v>
      </c>
      <c r="K190" s="12" t="n">
        <f aca="false">I190*137.5+125</f>
        <v>505.875</v>
      </c>
      <c r="N190" s="25"/>
      <c r="O190" s="12" t="s">
        <v>210</v>
      </c>
      <c r="P190" s="96"/>
      <c r="Q190" s="96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s="2" customFormat="true" ht="13.8" hidden="false" customHeight="false" outlineLevel="0" collapsed="false">
      <c r="A191" s="11" t="s">
        <v>16</v>
      </c>
      <c r="B191" s="12"/>
      <c r="C191" s="6"/>
      <c r="D191" s="6"/>
      <c r="E191" s="5"/>
      <c r="F191" s="6"/>
      <c r="G191" s="5"/>
      <c r="H191" s="13" t="n">
        <v>4.3</v>
      </c>
      <c r="I191" s="13" t="n">
        <v>4.93</v>
      </c>
      <c r="J191" s="12" t="n">
        <f aca="false">165.4*H191+171.1</f>
        <v>882.32</v>
      </c>
      <c r="K191" s="12" t="n">
        <f aca="false">I191*137.5+125</f>
        <v>802.875</v>
      </c>
      <c r="L191" s="14" t="n">
        <f aca="false">J191-J190</f>
        <v>339.07</v>
      </c>
      <c r="M191" s="14" t="n">
        <f aca="false">K191-K190</f>
        <v>297</v>
      </c>
      <c r="N191" s="25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s="12" customFormat="true" ht="13.8" hidden="false" customHeight="false" outlineLevel="0" collapsed="false">
      <c r="A192" s="1" t="n">
        <v>302148</v>
      </c>
      <c r="B192" s="2" t="n">
        <v>45</v>
      </c>
      <c r="C192" s="6" t="n">
        <v>100</v>
      </c>
      <c r="D192" s="6" t="n">
        <v>280</v>
      </c>
      <c r="E192" s="5" t="n">
        <v>22.6</v>
      </c>
      <c r="F192" s="6" t="n">
        <v>27.5</v>
      </c>
      <c r="G192" s="5" t="n">
        <v>0</v>
      </c>
      <c r="H192" s="5" t="n">
        <v>2.15</v>
      </c>
      <c r="I192" s="5" t="n">
        <v>2.65</v>
      </c>
      <c r="J192" s="12" t="n">
        <f aca="false">165.4*H192+171.1</f>
        <v>526.71</v>
      </c>
      <c r="K192" s="12" t="n">
        <f aca="false">I192*137.5+125</f>
        <v>489.375</v>
      </c>
      <c r="N192" s="25"/>
      <c r="O192" s="12" t="s">
        <v>205</v>
      </c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s="2" customFormat="true" ht="13.8" hidden="false" customHeight="false" outlineLevel="0" collapsed="false">
      <c r="A193" s="11" t="s">
        <v>16</v>
      </c>
      <c r="B193" s="12"/>
      <c r="C193" s="6"/>
      <c r="D193" s="6"/>
      <c r="E193" s="5"/>
      <c r="F193" s="6"/>
      <c r="G193" s="5"/>
      <c r="H193" s="13" t="n">
        <v>4.21</v>
      </c>
      <c r="I193" s="13" t="n">
        <v>4.8</v>
      </c>
      <c r="J193" s="12" t="n">
        <f aca="false">165.4*H193+171.1</f>
        <v>867.434</v>
      </c>
      <c r="K193" s="12" t="n">
        <f aca="false">I193*137.5+125</f>
        <v>785</v>
      </c>
      <c r="L193" s="14" t="n">
        <f aca="false">J193-J192</f>
        <v>340.724</v>
      </c>
      <c r="M193" s="14" t="n">
        <f aca="false">K193-K192</f>
        <v>295.625</v>
      </c>
      <c r="N193" s="25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s="12" customFormat="true" ht="13.8" hidden="false" customHeight="false" outlineLevel="0" collapsed="false">
      <c r="A194" s="1" t="n">
        <v>302197</v>
      </c>
      <c r="B194" s="2" t="n">
        <v>45</v>
      </c>
      <c r="C194" s="6" t="n">
        <v>100</v>
      </c>
      <c r="D194" s="6" t="n">
        <v>280</v>
      </c>
      <c r="E194" s="5" t="n">
        <v>22.6</v>
      </c>
      <c r="F194" s="6" t="n">
        <v>27.5</v>
      </c>
      <c r="G194" s="5" t="n">
        <v>0</v>
      </c>
      <c r="H194" s="5" t="n">
        <v>3.37</v>
      </c>
      <c r="I194" s="5" t="n">
        <v>3.98</v>
      </c>
      <c r="J194" s="12" t="n">
        <f aca="false">165.4*H194+171.1</f>
        <v>728.498</v>
      </c>
      <c r="K194" s="12" t="n">
        <f aca="false">I194*137.5+125</f>
        <v>672.25</v>
      </c>
      <c r="N194" s="25"/>
      <c r="O194" s="12" t="s">
        <v>203</v>
      </c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s="2" customFormat="true" ht="13.8" hidden="false" customHeight="false" outlineLevel="0" collapsed="false">
      <c r="A195" s="11" t="s">
        <v>16</v>
      </c>
      <c r="B195" s="12"/>
      <c r="C195" s="6"/>
      <c r="D195" s="6"/>
      <c r="E195" s="5"/>
      <c r="F195" s="6"/>
      <c r="G195" s="5"/>
      <c r="H195" s="13" t="n">
        <v>5.47</v>
      </c>
      <c r="I195" s="13" t="n">
        <v>5.97</v>
      </c>
      <c r="J195" s="12" t="n">
        <f aca="false">165.4*H195+171.1</f>
        <v>1075.838</v>
      </c>
      <c r="K195" s="12" t="n">
        <f aca="false">I195*137.5+125</f>
        <v>945.875</v>
      </c>
      <c r="L195" s="14" t="n">
        <f aca="false">J195-J194</f>
        <v>347.34</v>
      </c>
      <c r="M195" s="14" t="n">
        <f aca="false">K195-K194</f>
        <v>273.625</v>
      </c>
      <c r="N195" s="25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s="12" customFormat="true" ht="13.8" hidden="false" customHeight="false" outlineLevel="0" collapsed="false">
      <c r="A196" s="1" t="n">
        <v>302198</v>
      </c>
      <c r="B196" s="2" t="n">
        <v>45</v>
      </c>
      <c r="C196" s="6" t="n">
        <v>100</v>
      </c>
      <c r="D196" s="6" t="n">
        <v>280</v>
      </c>
      <c r="E196" s="5" t="n">
        <v>22.6</v>
      </c>
      <c r="F196" s="6" t="n">
        <v>27.5</v>
      </c>
      <c r="G196" s="5" t="n">
        <v>0</v>
      </c>
      <c r="H196" s="5" t="n">
        <v>2.77</v>
      </c>
      <c r="I196" s="5" t="n">
        <v>3.27</v>
      </c>
      <c r="J196" s="12" t="n">
        <f aca="false">165.4*H196+171.1</f>
        <v>629.258</v>
      </c>
      <c r="K196" s="12" t="n">
        <f aca="false">I196*137.5+125</f>
        <v>574.625</v>
      </c>
      <c r="N196" s="25"/>
      <c r="O196" s="12" t="s">
        <v>211</v>
      </c>
      <c r="P196" s="2"/>
      <c r="Q196" s="2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s="2" customFormat="true" ht="13.8" hidden="false" customHeight="false" outlineLevel="0" collapsed="false">
      <c r="A197" s="11" t="s">
        <v>16</v>
      </c>
      <c r="B197" s="12"/>
      <c r="C197" s="6"/>
      <c r="D197" s="6"/>
      <c r="E197" s="5"/>
      <c r="F197" s="6"/>
      <c r="G197" s="5"/>
      <c r="H197" s="13" t="n">
        <v>4.8</v>
      </c>
      <c r="I197" s="13" t="n">
        <v>5.34</v>
      </c>
      <c r="J197" s="12" t="n">
        <f aca="false">165.4*H197+171.1</f>
        <v>965.02</v>
      </c>
      <c r="K197" s="12" t="n">
        <f aca="false">I197*137.5+125</f>
        <v>859.25</v>
      </c>
      <c r="L197" s="14" t="n">
        <f aca="false">J197-J196</f>
        <v>335.762</v>
      </c>
      <c r="M197" s="14" t="n">
        <f aca="false">K197-K196</f>
        <v>284.625</v>
      </c>
      <c r="N197" s="25"/>
      <c r="P197" s="12"/>
      <c r="Q197" s="12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s="12" customFormat="true" ht="13.8" hidden="false" customHeight="false" outlineLevel="0" collapsed="false">
      <c r="A198" s="1" t="n">
        <v>302199</v>
      </c>
      <c r="B198" s="2" t="n">
        <v>45</v>
      </c>
      <c r="C198" s="6" t="n">
        <v>100</v>
      </c>
      <c r="D198" s="6" t="n">
        <v>280</v>
      </c>
      <c r="E198" s="5" t="n">
        <v>22.6</v>
      </c>
      <c r="F198" s="6" t="n">
        <v>27.5</v>
      </c>
      <c r="G198" s="5" t="n">
        <v>0</v>
      </c>
      <c r="H198" s="5" t="n">
        <v>2.375</v>
      </c>
      <c r="I198" s="5" t="n">
        <v>2.67</v>
      </c>
      <c r="J198" s="12" t="n">
        <f aca="false">165.4*H198+171.1</f>
        <v>563.925</v>
      </c>
      <c r="K198" s="12" t="n">
        <f aca="false">I198*137.5+125</f>
        <v>492.125</v>
      </c>
      <c r="N198" s="25"/>
      <c r="O198" s="12" t="s">
        <v>205</v>
      </c>
      <c r="P198" s="2"/>
      <c r="Q198" s="2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s="2" customFormat="true" ht="13.8" hidden="false" customHeight="false" outlineLevel="0" collapsed="false">
      <c r="A199" s="11" t="s">
        <v>16</v>
      </c>
      <c r="B199" s="12"/>
      <c r="C199" s="6"/>
      <c r="D199" s="6"/>
      <c r="E199" s="5"/>
      <c r="F199" s="6"/>
      <c r="G199" s="5"/>
      <c r="H199" s="13" t="n">
        <v>4.13</v>
      </c>
      <c r="I199" s="13" t="n">
        <v>4.89</v>
      </c>
      <c r="J199" s="12" t="n">
        <f aca="false">165.4*H199+171.1</f>
        <v>854.202</v>
      </c>
      <c r="K199" s="12" t="n">
        <f aca="false">I199*137.5+125</f>
        <v>797.375</v>
      </c>
      <c r="L199" s="14" t="n">
        <f aca="false">J199-J198</f>
        <v>290.277</v>
      </c>
      <c r="M199" s="14" t="n">
        <f aca="false">K199-K198</f>
        <v>305.25</v>
      </c>
      <c r="N199" s="25"/>
      <c r="P199" s="12"/>
      <c r="Q199" s="12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3.8" hidden="false" customHeight="false" outlineLevel="0" collapsed="false">
      <c r="A200" s="1" t="n">
        <v>302248</v>
      </c>
      <c r="B200" s="2" t="n">
        <v>45</v>
      </c>
      <c r="C200" s="6" t="n">
        <v>100</v>
      </c>
      <c r="D200" s="6" t="n">
        <v>280</v>
      </c>
      <c r="E200" s="5" t="n">
        <v>22.6</v>
      </c>
      <c r="F200" s="6" t="n">
        <v>27.5</v>
      </c>
      <c r="G200" s="5" t="n">
        <v>0</v>
      </c>
      <c r="H200" s="5" t="n">
        <v>3.6</v>
      </c>
      <c r="I200" s="5" t="n">
        <v>3.92</v>
      </c>
      <c r="J200" s="12" t="n">
        <f aca="false">165.4*H200+171.1</f>
        <v>766.54</v>
      </c>
      <c r="K200" s="12" t="n">
        <f aca="false">I200*137.5+125</f>
        <v>664</v>
      </c>
      <c r="N200" s="25"/>
      <c r="O200" s="12" t="s">
        <v>203</v>
      </c>
      <c r="P200" s="2"/>
      <c r="Q200" s="2"/>
    </row>
    <row r="201" customFormat="false" ht="13.8" hidden="false" customHeight="false" outlineLevel="0" collapsed="false">
      <c r="A201" s="11" t="s">
        <v>16</v>
      </c>
      <c r="B201" s="12"/>
      <c r="C201" s="6"/>
      <c r="D201" s="6"/>
      <c r="E201" s="5"/>
      <c r="F201" s="6"/>
      <c r="G201" s="5"/>
      <c r="H201" s="13" t="n">
        <v>5.3</v>
      </c>
      <c r="I201" s="13" t="n">
        <v>5.92</v>
      </c>
      <c r="J201" s="12" t="n">
        <f aca="false">165.4*H201+171.1</f>
        <v>1047.72</v>
      </c>
      <c r="K201" s="12" t="n">
        <f aca="false">I201*137.5+125</f>
        <v>939</v>
      </c>
      <c r="L201" s="14" t="n">
        <f aca="false">J201-J200</f>
        <v>281.18</v>
      </c>
      <c r="M201" s="14" t="n">
        <f aca="false">K201-K200</f>
        <v>275</v>
      </c>
      <c r="N201" s="25"/>
      <c r="O201" s="2"/>
      <c r="P201" s="96"/>
      <c r="Q201" s="96"/>
    </row>
    <row r="202" s="12" customFormat="true" ht="13.8" hidden="false" customHeight="false" outlineLevel="0" collapsed="false">
      <c r="A202" s="1" t="n">
        <v>302249</v>
      </c>
      <c r="B202" s="2" t="n">
        <v>45</v>
      </c>
      <c r="C202" s="6" t="n">
        <v>100</v>
      </c>
      <c r="D202" s="6" t="n">
        <v>280</v>
      </c>
      <c r="E202" s="5" t="n">
        <v>22.6</v>
      </c>
      <c r="F202" s="6" t="n">
        <v>27.5</v>
      </c>
      <c r="G202" s="5" t="n">
        <v>0</v>
      </c>
      <c r="H202" s="5" t="n">
        <v>2.95</v>
      </c>
      <c r="I202" s="5" t="n">
        <v>3.23</v>
      </c>
      <c r="J202" s="12" t="n">
        <f aca="false">165.4*H202+171.1</f>
        <v>659.03</v>
      </c>
      <c r="K202" s="12" t="n">
        <f aca="false">I202*137.5+125</f>
        <v>569.125</v>
      </c>
      <c r="N202" s="25"/>
      <c r="O202" s="12" t="s">
        <v>211</v>
      </c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s="2" customFormat="true" ht="13.8" hidden="false" customHeight="false" outlineLevel="0" collapsed="false">
      <c r="A203" s="11" t="s">
        <v>16</v>
      </c>
      <c r="B203" s="12"/>
      <c r="C203" s="6"/>
      <c r="D203" s="6"/>
      <c r="E203" s="5"/>
      <c r="F203" s="6"/>
      <c r="G203" s="5"/>
      <c r="H203" s="13" t="n">
        <v>4.68</v>
      </c>
      <c r="I203" s="13" t="n">
        <v>5.41</v>
      </c>
      <c r="J203" s="12" t="n">
        <f aca="false">165.4*H203+171.1</f>
        <v>945.172</v>
      </c>
      <c r="K203" s="12" t="n">
        <f aca="false">I203*137.5+125</f>
        <v>868.875</v>
      </c>
      <c r="L203" s="14" t="n">
        <f aca="false">J203-J202</f>
        <v>286.142</v>
      </c>
      <c r="M203" s="14" t="n">
        <f aca="false">K203-K202</f>
        <v>299.75</v>
      </c>
      <c r="N203" s="25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s="12" customFormat="true" ht="17.35" hidden="false" customHeight="false" outlineLevel="0" collapsed="false">
      <c r="A204" s="1"/>
      <c r="B204" s="2"/>
      <c r="C204" s="6"/>
      <c r="D204" s="6"/>
      <c r="E204" s="93" t="s">
        <v>212</v>
      </c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2"/>
      <c r="Q204" s="2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s="2" customFormat="true" ht="13.8" hidden="false" customHeight="false" outlineLevel="0" collapsed="false">
      <c r="A205" s="11"/>
      <c r="B205" s="12"/>
      <c r="C205" s="6"/>
      <c r="D205" s="6"/>
      <c r="E205" s="5"/>
      <c r="F205" s="6"/>
      <c r="G205" s="5"/>
      <c r="H205" s="13"/>
      <c r="I205" s="13"/>
      <c r="J205" s="12"/>
      <c r="K205" s="12"/>
      <c r="L205" s="14"/>
      <c r="M205" s="14"/>
      <c r="N205" s="25"/>
      <c r="P205" s="12"/>
      <c r="Q205" s="12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s="12" customFormat="true" ht="13.8" hidden="false" customHeight="false" outlineLevel="0" collapsed="false">
      <c r="A206" s="1"/>
      <c r="B206" s="2"/>
      <c r="C206" s="6"/>
      <c r="D206" s="6"/>
      <c r="H206" s="0"/>
      <c r="I206" s="5"/>
      <c r="J206" s="97"/>
      <c r="N206" s="25"/>
      <c r="P206" s="2"/>
      <c r="Q206" s="2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s="2" customFormat="true" ht="13.8" hidden="false" customHeight="false" outlineLevel="0" collapsed="false">
      <c r="A207" s="11"/>
      <c r="B207" s="12"/>
      <c r="C207" s="6"/>
      <c r="D207" s="6"/>
      <c r="E207" s="5"/>
      <c r="F207" s="6"/>
      <c r="G207" s="5"/>
      <c r="H207" s="13"/>
      <c r="I207" s="13"/>
      <c r="J207" s="12"/>
      <c r="K207" s="12"/>
      <c r="L207" s="14"/>
      <c r="M207" s="14"/>
      <c r="N207" s="25"/>
      <c r="P207" s="12"/>
      <c r="Q207" s="12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3.8" hidden="false" customHeight="false" outlineLevel="0" collapsed="false">
      <c r="H208" s="13"/>
      <c r="J208" s="12"/>
    </row>
  </sheetData>
  <mergeCells count="17">
    <mergeCell ref="H1:I1"/>
    <mergeCell ref="J1:K1"/>
    <mergeCell ref="N3:N42"/>
    <mergeCell ref="Q3:X3"/>
    <mergeCell ref="Q6:X6"/>
    <mergeCell ref="Q10:X10"/>
    <mergeCell ref="R11:Y11"/>
    <mergeCell ref="Q15:Y15"/>
    <mergeCell ref="Q20:X20"/>
    <mergeCell ref="Q28:Y28"/>
    <mergeCell ref="Q34:X34"/>
    <mergeCell ref="E43:O43"/>
    <mergeCell ref="N44:N80"/>
    <mergeCell ref="E81:O81"/>
    <mergeCell ref="E110:O110"/>
    <mergeCell ref="E157:O157"/>
    <mergeCell ref="E204:O20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3770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dan_alegre</dc:creator>
  <dc:description/>
  <dc:language>es-ES</dc:language>
  <cp:lastModifiedBy/>
  <dcterms:modified xsi:type="dcterms:W3CDTF">2024-02-16T19:01:46Z</dcterms:modified>
  <cp:revision>197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